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stsuffolkgovuk-my.sharepoint.com/personal/lorraine_francis_eastsuffolk_gov_uk/Documents/"/>
    </mc:Choice>
  </mc:AlternateContent>
  <xr:revisionPtr revIDLastSave="0" documentId="8_{AABEEA7D-B241-49A6-9EA7-E72A9B721E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uidance" sheetId="4" r:id="rId1"/>
    <sheet name="April 22 Parish Payments" sheetId="5" r:id="rId2"/>
    <sheet name="Receipts" sheetId="1" r:id="rId3"/>
    <sheet name="Adjustments" sheetId="2" r:id="rId4"/>
  </sheets>
  <definedNames>
    <definedName name="_xlnm._FilterDatabase" localSheetId="2" hidden="1">Receipts!$A$1:$GH$160</definedName>
    <definedName name="_xlnm.Print_Area" localSheetId="1">'April 22 Parish Payments'!$A$1:$C$55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2" i="2" l="1"/>
  <c r="F157" i="1"/>
  <c r="E156" i="1"/>
  <c r="F156" i="1"/>
  <c r="G156" i="1"/>
  <c r="H156" i="1"/>
  <c r="I156" i="1"/>
  <c r="J156" i="1"/>
  <c r="J158" i="1" s="1"/>
  <c r="K156" i="1"/>
  <c r="K158" i="1" s="1"/>
  <c r="L156" i="1"/>
  <c r="L158" i="1" s="1"/>
  <c r="M156" i="1"/>
  <c r="M158" i="1" s="1"/>
  <c r="N156" i="1"/>
  <c r="N158" i="1" s="1"/>
  <c r="O156" i="1"/>
  <c r="O158" i="1" s="1"/>
  <c r="P156" i="1"/>
  <c r="P158" i="1" s="1"/>
  <c r="Q156" i="1"/>
  <c r="Q158" i="1" s="1"/>
  <c r="R156" i="1"/>
  <c r="R158" i="1" s="1"/>
  <c r="S156" i="1"/>
  <c r="S158" i="1" s="1"/>
  <c r="T156" i="1"/>
  <c r="T158" i="1" s="1"/>
  <c r="U156" i="1"/>
  <c r="U158" i="1" s="1"/>
  <c r="V156" i="1"/>
  <c r="V158" i="1" s="1"/>
  <c r="W156" i="1"/>
  <c r="W158" i="1" s="1"/>
  <c r="X156" i="1"/>
  <c r="X158" i="1" s="1"/>
  <c r="Y156" i="1"/>
  <c r="Y158" i="1" s="1"/>
  <c r="Z156" i="1"/>
  <c r="Z158" i="1" s="1"/>
  <c r="AA156" i="1"/>
  <c r="AA158" i="1" s="1"/>
  <c r="AB156" i="1"/>
  <c r="AB158" i="1" s="1"/>
  <c r="AC156" i="1"/>
  <c r="AC158" i="1" s="1"/>
  <c r="AD156" i="1"/>
  <c r="AD158" i="1" s="1"/>
  <c r="AE156" i="1"/>
  <c r="AE158" i="1" s="1"/>
  <c r="AF156" i="1"/>
  <c r="AF158" i="1" s="1"/>
  <c r="AG156" i="1"/>
  <c r="AG158" i="1" s="1"/>
  <c r="AH156" i="1"/>
  <c r="AH158" i="1" s="1"/>
  <c r="AI156" i="1"/>
  <c r="AI158" i="1" s="1"/>
  <c r="AJ156" i="1"/>
  <c r="AJ158" i="1" s="1"/>
  <c r="AK156" i="1"/>
  <c r="AK158" i="1" s="1"/>
  <c r="AL156" i="1"/>
  <c r="AL158" i="1" s="1"/>
  <c r="AM156" i="1"/>
  <c r="AM158" i="1" s="1"/>
  <c r="AN156" i="1"/>
  <c r="AN158" i="1" s="1"/>
  <c r="AO156" i="1"/>
  <c r="AO158" i="1" s="1"/>
  <c r="AP156" i="1"/>
  <c r="AP158" i="1" s="1"/>
  <c r="AQ156" i="1"/>
  <c r="AQ158" i="1" s="1"/>
  <c r="AR156" i="1"/>
  <c r="AR158" i="1" s="1"/>
  <c r="AS156" i="1"/>
  <c r="AS158" i="1" s="1"/>
  <c r="AT156" i="1"/>
  <c r="AT158" i="1" s="1"/>
  <c r="AU156" i="1"/>
  <c r="AU158" i="1" s="1"/>
  <c r="AV156" i="1"/>
  <c r="AV158" i="1" s="1"/>
  <c r="AW156" i="1"/>
  <c r="AW158" i="1" s="1"/>
  <c r="AX156" i="1"/>
  <c r="AX158" i="1" s="1"/>
  <c r="AY156" i="1"/>
  <c r="AY158" i="1" s="1"/>
  <c r="AZ156" i="1"/>
  <c r="AZ158" i="1" s="1"/>
  <c r="BA156" i="1"/>
  <c r="BA158" i="1" s="1"/>
  <c r="BB156" i="1"/>
  <c r="BB158" i="1" s="1"/>
  <c r="BC156" i="1"/>
  <c r="BC158" i="1" s="1"/>
  <c r="BD156" i="1"/>
  <c r="BD158" i="1" s="1"/>
  <c r="BE156" i="1"/>
  <c r="BE158" i="1" s="1"/>
  <c r="BF156" i="1"/>
  <c r="BF158" i="1" s="1"/>
  <c r="BG156" i="1"/>
  <c r="BG158" i="1" s="1"/>
  <c r="BH156" i="1"/>
  <c r="BH158" i="1" s="1"/>
  <c r="BI156" i="1"/>
  <c r="BI158" i="1" s="1"/>
  <c r="BJ156" i="1"/>
  <c r="BJ158" i="1" s="1"/>
  <c r="BK156" i="1"/>
  <c r="BK158" i="1" s="1"/>
  <c r="BL156" i="1"/>
  <c r="BL158" i="1" s="1"/>
  <c r="BM156" i="1"/>
  <c r="BM158" i="1" s="1"/>
  <c r="BN156" i="1"/>
  <c r="BN158" i="1" s="1"/>
  <c r="BO156" i="1"/>
  <c r="BO158" i="1" s="1"/>
  <c r="BP156" i="1"/>
  <c r="BP158" i="1" s="1"/>
  <c r="BQ156" i="1"/>
  <c r="BQ158" i="1" s="1"/>
  <c r="BR156" i="1"/>
  <c r="BR158" i="1" s="1"/>
  <c r="BS156" i="1"/>
  <c r="BS158" i="1" s="1"/>
  <c r="BT156" i="1"/>
  <c r="BT158" i="1" s="1"/>
  <c r="BU156" i="1"/>
  <c r="BU158" i="1" s="1"/>
  <c r="BV156" i="1"/>
  <c r="BV158" i="1" s="1"/>
  <c r="BW156" i="1"/>
  <c r="BW158" i="1" s="1"/>
  <c r="BX156" i="1"/>
  <c r="BX158" i="1" s="1"/>
  <c r="BY156" i="1"/>
  <c r="BY158" i="1" s="1"/>
  <c r="BZ156" i="1"/>
  <c r="CA156" i="1"/>
  <c r="CA158" i="1" s="1"/>
  <c r="CB156" i="1"/>
  <c r="CB158" i="1" s="1"/>
  <c r="CC156" i="1"/>
  <c r="CC158" i="1" s="1"/>
  <c r="CD156" i="1"/>
  <c r="CD158" i="1" s="1"/>
  <c r="CE156" i="1"/>
  <c r="CE158" i="1" s="1"/>
  <c r="CF156" i="1"/>
  <c r="CF158" i="1" s="1"/>
  <c r="CG156" i="1"/>
  <c r="CG158" i="1" s="1"/>
  <c r="CH156" i="1"/>
  <c r="CH158" i="1" s="1"/>
  <c r="CI156" i="1"/>
  <c r="CI158" i="1" s="1"/>
  <c r="CJ156" i="1"/>
  <c r="CJ158" i="1" s="1"/>
  <c r="CK156" i="1"/>
  <c r="CK158" i="1" s="1"/>
  <c r="CL156" i="1"/>
  <c r="CL158" i="1" s="1"/>
  <c r="CM156" i="1"/>
  <c r="CM158" i="1" s="1"/>
  <c r="CN156" i="1"/>
  <c r="CN158" i="1" s="1"/>
  <c r="CO156" i="1"/>
  <c r="CO158" i="1" s="1"/>
  <c r="CP156" i="1"/>
  <c r="CP158" i="1" s="1"/>
  <c r="CQ156" i="1"/>
  <c r="CQ158" i="1" s="1"/>
  <c r="CR156" i="1"/>
  <c r="CR158" i="1" s="1"/>
  <c r="CS156" i="1"/>
  <c r="CT156" i="1"/>
  <c r="CT158" i="1" s="1"/>
  <c r="CU156" i="1"/>
  <c r="CU158" i="1" s="1"/>
  <c r="CV156" i="1"/>
  <c r="CV158" i="1" s="1"/>
  <c r="CW156" i="1"/>
  <c r="CW158" i="1" s="1"/>
  <c r="CX156" i="1"/>
  <c r="CX158" i="1" s="1"/>
  <c r="CY156" i="1"/>
  <c r="CY158" i="1" s="1"/>
  <c r="CZ156" i="1"/>
  <c r="CZ158" i="1" s="1"/>
  <c r="DA156" i="1"/>
  <c r="DA158" i="1" s="1"/>
  <c r="DB156" i="1"/>
  <c r="DB158" i="1" s="1"/>
  <c r="DC156" i="1"/>
  <c r="DC158" i="1" s="1"/>
  <c r="DD156" i="1"/>
  <c r="DD158" i="1" s="1"/>
  <c r="DE156" i="1"/>
  <c r="DE158" i="1" s="1"/>
  <c r="DF156" i="1"/>
  <c r="DF158" i="1" s="1"/>
  <c r="DG156" i="1"/>
  <c r="DG158" i="1" s="1"/>
  <c r="DH156" i="1"/>
  <c r="DH158" i="1" s="1"/>
  <c r="DI156" i="1"/>
  <c r="DI158" i="1" s="1"/>
  <c r="DJ156" i="1"/>
  <c r="DJ158" i="1" s="1"/>
  <c r="DK156" i="1"/>
  <c r="DK158" i="1" s="1"/>
  <c r="DL156" i="1"/>
  <c r="DL158" i="1" s="1"/>
  <c r="DM156" i="1"/>
  <c r="DM158" i="1" s="1"/>
  <c r="DN156" i="1"/>
  <c r="DN158" i="1" s="1"/>
  <c r="DO156" i="1"/>
  <c r="DO158" i="1" s="1"/>
  <c r="DP156" i="1"/>
  <c r="DP158" i="1" s="1"/>
  <c r="DQ156" i="1"/>
  <c r="DQ158" i="1" s="1"/>
  <c r="DR156" i="1"/>
  <c r="DR158" i="1" s="1"/>
  <c r="DS156" i="1"/>
  <c r="DS158" i="1" s="1"/>
  <c r="DT156" i="1"/>
  <c r="DT158" i="1" s="1"/>
  <c r="DU156" i="1"/>
  <c r="DU158" i="1" s="1"/>
  <c r="DV156" i="1"/>
  <c r="DV158" i="1" s="1"/>
  <c r="DW156" i="1"/>
  <c r="DW158" i="1" s="1"/>
  <c r="DX156" i="1"/>
  <c r="DX158" i="1" s="1"/>
  <c r="DY156" i="1"/>
  <c r="DY158" i="1" s="1"/>
  <c r="DZ156" i="1"/>
  <c r="DZ158" i="1" s="1"/>
  <c r="EA156" i="1"/>
  <c r="EA158" i="1" s="1"/>
  <c r="EB156" i="1"/>
  <c r="EB158" i="1" s="1"/>
  <c r="EC156" i="1"/>
  <c r="EC158" i="1" s="1"/>
  <c r="ED156" i="1"/>
  <c r="ED158" i="1" s="1"/>
  <c r="EE156" i="1"/>
  <c r="EE158" i="1" s="1"/>
  <c r="EF156" i="1"/>
  <c r="EF158" i="1" s="1"/>
  <c r="EG156" i="1"/>
  <c r="EG158" i="1" s="1"/>
  <c r="EH156" i="1"/>
  <c r="EH158" i="1" s="1"/>
  <c r="EI156" i="1"/>
  <c r="EI158" i="1" s="1"/>
  <c r="EJ156" i="1"/>
  <c r="EJ158" i="1" s="1"/>
  <c r="EK156" i="1"/>
  <c r="EK158" i="1" s="1"/>
  <c r="EL156" i="1"/>
  <c r="EL158" i="1" s="1"/>
  <c r="EM156" i="1"/>
  <c r="EM158" i="1" s="1"/>
  <c r="EN156" i="1"/>
  <c r="EN158" i="1" s="1"/>
  <c r="EO156" i="1"/>
  <c r="EO158" i="1" s="1"/>
  <c r="EP156" i="1"/>
  <c r="EP158" i="1" s="1"/>
  <c r="EQ156" i="1"/>
  <c r="EQ158" i="1" s="1"/>
  <c r="ER156" i="1"/>
  <c r="ER158" i="1" s="1"/>
  <c r="ES156" i="1"/>
  <c r="ES158" i="1" s="1"/>
  <c r="ET156" i="1"/>
  <c r="ET158" i="1" s="1"/>
  <c r="EU156" i="1"/>
  <c r="EU158" i="1" s="1"/>
  <c r="EV156" i="1"/>
  <c r="EV158" i="1" s="1"/>
  <c r="EW156" i="1"/>
  <c r="EW158" i="1" s="1"/>
  <c r="EX156" i="1"/>
  <c r="EX158" i="1" s="1"/>
  <c r="EY156" i="1"/>
  <c r="EY158" i="1" s="1"/>
  <c r="EZ156" i="1"/>
  <c r="EZ158" i="1" s="1"/>
  <c r="FA156" i="1"/>
  <c r="FA158" i="1" s="1"/>
  <c r="FB156" i="1"/>
  <c r="FB158" i="1" s="1"/>
  <c r="FC156" i="1"/>
  <c r="FC158" i="1" s="1"/>
  <c r="FD156" i="1"/>
  <c r="FD158" i="1" s="1"/>
  <c r="FE156" i="1"/>
  <c r="FE158" i="1" s="1"/>
  <c r="FF156" i="1"/>
  <c r="FF158" i="1" s="1"/>
  <c r="FG156" i="1"/>
  <c r="FG158" i="1" s="1"/>
  <c r="FH156" i="1"/>
  <c r="FH158" i="1" s="1"/>
  <c r="FI156" i="1"/>
  <c r="FI158" i="1" s="1"/>
  <c r="FJ156" i="1"/>
  <c r="FJ158" i="1" s="1"/>
  <c r="FK156" i="1"/>
  <c r="FK158" i="1" s="1"/>
  <c r="FL156" i="1"/>
  <c r="FL158" i="1" s="1"/>
  <c r="FM156" i="1"/>
  <c r="FM158" i="1" s="1"/>
  <c r="FN156" i="1"/>
  <c r="FN158" i="1" s="1"/>
  <c r="FO156" i="1"/>
  <c r="FO158" i="1" s="1"/>
  <c r="FP156" i="1"/>
  <c r="FP158" i="1" s="1"/>
  <c r="FQ156" i="1"/>
  <c r="FQ158" i="1" s="1"/>
  <c r="FR156" i="1"/>
  <c r="FR158" i="1" s="1"/>
  <c r="FS156" i="1"/>
  <c r="FS158" i="1" s="1"/>
  <c r="FT156" i="1"/>
  <c r="FT158" i="1" s="1"/>
  <c r="FU156" i="1"/>
  <c r="FU158" i="1" s="1"/>
  <c r="FV156" i="1"/>
  <c r="FV158" i="1" s="1"/>
  <c r="FW156" i="1"/>
  <c r="FW158" i="1" s="1"/>
  <c r="FX156" i="1"/>
  <c r="FX158" i="1" s="1"/>
  <c r="FY156" i="1"/>
  <c r="FY158" i="1" s="1"/>
  <c r="FZ156" i="1"/>
  <c r="FZ158" i="1" s="1"/>
  <c r="GA156" i="1"/>
  <c r="GA158" i="1" s="1"/>
  <c r="GB156" i="1"/>
  <c r="GB158" i="1" s="1"/>
  <c r="GC156" i="1"/>
  <c r="GC158" i="1" s="1"/>
  <c r="C156" i="1"/>
</calcChain>
</file>

<file path=xl/sharedStrings.xml><?xml version="1.0" encoding="utf-8"?>
<sst xmlns="http://schemas.openxmlformats.org/spreadsheetml/2006/main" count="614" uniqueCount="434">
  <si>
    <t>Application No</t>
  </si>
  <si>
    <t>Site Address</t>
  </si>
  <si>
    <t>Total Receipt Amount</t>
  </si>
  <si>
    <t>Rec Date</t>
  </si>
  <si>
    <t>CIL Admin</t>
  </si>
  <si>
    <t>Neighbourhood CIL</t>
  </si>
  <si>
    <t>District CIL</t>
  </si>
  <si>
    <t>Framlingham</t>
  </si>
  <si>
    <t>Great Bealings</t>
  </si>
  <si>
    <t>Kessingland</t>
  </si>
  <si>
    <t>Leiston Cum Sizewell</t>
  </si>
  <si>
    <t>Martlesham</t>
  </si>
  <si>
    <t>Melton</t>
  </si>
  <si>
    <t>Mutford</t>
  </si>
  <si>
    <t>Rendlesham</t>
  </si>
  <si>
    <t>Wenhaston</t>
  </si>
  <si>
    <t>Aldeburgh</t>
  </si>
  <si>
    <t>Alderton</t>
  </si>
  <si>
    <t>Aldringham Cum Thorpe</t>
  </si>
  <si>
    <t>Ashby, Herringfleet And Somerleyton</t>
  </si>
  <si>
    <t>Badingham</t>
  </si>
  <si>
    <t>Barnby</t>
  </si>
  <si>
    <t>Barsham</t>
  </si>
  <si>
    <t>Bawdsey</t>
  </si>
  <si>
    <t>Beccles</t>
  </si>
  <si>
    <t>Benhall</t>
  </si>
  <si>
    <t>Blaxhall</t>
  </si>
  <si>
    <t>Blundeston</t>
  </si>
  <si>
    <t>Blyford</t>
  </si>
  <si>
    <t>Blythburgh</t>
  </si>
  <si>
    <t>Bramfield</t>
  </si>
  <si>
    <t>Brampton With Stoven</t>
  </si>
  <si>
    <t>Brandeston</t>
  </si>
  <si>
    <t>Bredfield</t>
  </si>
  <si>
    <t>Brightwell</t>
  </si>
  <si>
    <t>Bromeswell</t>
  </si>
  <si>
    <t>Bruisyard</t>
  </si>
  <si>
    <t>Bucklesham</t>
  </si>
  <si>
    <t>Bungay</t>
  </si>
  <si>
    <t>Burgh</t>
  </si>
  <si>
    <t>Butley</t>
  </si>
  <si>
    <t>Campsea Ashe</t>
  </si>
  <si>
    <t>Capel St Andrew</t>
  </si>
  <si>
    <t>Carlton Colville</t>
  </si>
  <si>
    <t>Charsfield</t>
  </si>
  <si>
    <t>Chediston</t>
  </si>
  <si>
    <t>Chillesford</t>
  </si>
  <si>
    <t>Clopton</t>
  </si>
  <si>
    <t>Cookley</t>
  </si>
  <si>
    <t>Corton</t>
  </si>
  <si>
    <t>Cransford</t>
  </si>
  <si>
    <t>Cratfield</t>
  </si>
  <si>
    <t>Cretingham</t>
  </si>
  <si>
    <t>Dallinghoo</t>
  </si>
  <si>
    <t>Darsham</t>
  </si>
  <si>
    <t>Debach</t>
  </si>
  <si>
    <t>Dennington</t>
  </si>
  <si>
    <t>Dunwich</t>
  </si>
  <si>
    <t>Earl Soham</t>
  </si>
  <si>
    <t>Easton</t>
  </si>
  <si>
    <t>Ellough</t>
  </si>
  <si>
    <t>Eyke</t>
  </si>
  <si>
    <t>Falkenham</t>
  </si>
  <si>
    <t>Farnham</t>
  </si>
  <si>
    <t>Flixton (west)</t>
  </si>
  <si>
    <t>Foxhall</t>
  </si>
  <si>
    <t>Friston</t>
  </si>
  <si>
    <t>Frostenden</t>
  </si>
  <si>
    <t>Gisleham</t>
  </si>
  <si>
    <t>Great Glemham</t>
  </si>
  <si>
    <t>Grundisburgh</t>
  </si>
  <si>
    <t>Hacheston</t>
  </si>
  <si>
    <t>Halesworth</t>
  </si>
  <si>
    <t>Hasketon</t>
  </si>
  <si>
    <t>Hemley</t>
  </si>
  <si>
    <t>Henstead With Hulver Street</t>
  </si>
  <si>
    <t>Heveningham</t>
  </si>
  <si>
    <t>Hollesley</t>
  </si>
  <si>
    <t>Holton</t>
  </si>
  <si>
    <t>Homersfield</t>
  </si>
  <si>
    <t>Hoo</t>
  </si>
  <si>
    <t>Huntingfield</t>
  </si>
  <si>
    <t>Iken</t>
  </si>
  <si>
    <t>Ilketshall St Andrew</t>
  </si>
  <si>
    <t>Ilketshall St John</t>
  </si>
  <si>
    <t>Ilketshall St Lawrence</t>
  </si>
  <si>
    <t>Ilketshall St Margaret</t>
  </si>
  <si>
    <t>Kelsale Cum Carlton</t>
  </si>
  <si>
    <t>Kesgrave</t>
  </si>
  <si>
    <t>Kettleburgh</t>
  </si>
  <si>
    <t>Kirton</t>
  </si>
  <si>
    <t>Knodishall</t>
  </si>
  <si>
    <t>Letheringham</t>
  </si>
  <si>
    <t>Levington</t>
  </si>
  <si>
    <t>Little Bealings</t>
  </si>
  <si>
    <t>Little Glemham</t>
  </si>
  <si>
    <t>Lound</t>
  </si>
  <si>
    <t>Lowestoft</t>
  </si>
  <si>
    <t>Marlesford</t>
  </si>
  <si>
    <t>Mettingham</t>
  </si>
  <si>
    <t>Middleton</t>
  </si>
  <si>
    <t>Monewden</t>
  </si>
  <si>
    <t>Nacton</t>
  </si>
  <si>
    <t>Newbourne</t>
  </si>
  <si>
    <t>North Cove</t>
  </si>
  <si>
    <t>Orford</t>
  </si>
  <si>
    <t>Otley</t>
  </si>
  <si>
    <t>Oulton</t>
  </si>
  <si>
    <t>Oulton Broad</t>
  </si>
  <si>
    <t>Parham</t>
  </si>
  <si>
    <t>Peasenhall</t>
  </si>
  <si>
    <t>Pettistree</t>
  </si>
  <si>
    <t>Playford</t>
  </si>
  <si>
    <t>Purdis Farm</t>
  </si>
  <si>
    <t>Redisham</t>
  </si>
  <si>
    <t>Rendham</t>
  </si>
  <si>
    <t>Reydon</t>
  </si>
  <si>
    <t>Ringsfield</t>
  </si>
  <si>
    <t>Rumburgh</t>
  </si>
  <si>
    <t>Rushmere St Andrew</t>
  </si>
  <si>
    <t>Saxmundham</t>
  </si>
  <si>
    <t>Saxtead</t>
  </si>
  <si>
    <t>Shadingfield</t>
  </si>
  <si>
    <t>Shipmeadow</t>
  </si>
  <si>
    <t>Sibton</t>
  </si>
  <si>
    <t>Sternfield</t>
  </si>
  <si>
    <t>Sotherton</t>
  </si>
  <si>
    <t>Walpole</t>
  </si>
  <si>
    <t>Weston</t>
  </si>
  <si>
    <t>Rushmere</t>
  </si>
  <si>
    <t>Snape</t>
  </si>
  <si>
    <t>Sotterley</t>
  </si>
  <si>
    <t>South Cove</t>
  </si>
  <si>
    <t>South Elmham All Saints And St Nicholas</t>
  </si>
  <si>
    <t>South Elmham St Cross</t>
  </si>
  <si>
    <t>South Elmham St James</t>
  </si>
  <si>
    <t>South Elmham St Margaret</t>
  </si>
  <si>
    <t>South Elmham St Peter</t>
  </si>
  <si>
    <t>Southwold</t>
  </si>
  <si>
    <t>Spexhall</t>
  </si>
  <si>
    <t>Stratford St Andrew</t>
  </si>
  <si>
    <t>Stratton Hall</t>
  </si>
  <si>
    <t>Sudbourne</t>
  </si>
  <si>
    <t>Sutton</t>
  </si>
  <si>
    <t>Sweffling</t>
  </si>
  <si>
    <t>Swilland</t>
  </si>
  <si>
    <t>Theberton</t>
  </si>
  <si>
    <t>Thorington</t>
  </si>
  <si>
    <t>Trimley St Martin</t>
  </si>
  <si>
    <t>Trimley St Mary</t>
  </si>
  <si>
    <t>Tuddenham St Martin</t>
  </si>
  <si>
    <t>Tunstall</t>
  </si>
  <si>
    <t>Ubbeston</t>
  </si>
  <si>
    <t>Ufford</t>
  </si>
  <si>
    <t>Uggeshall</t>
  </si>
  <si>
    <t>Walberswick</t>
  </si>
  <si>
    <t>Waldringfield</t>
  </si>
  <si>
    <t>Wangford With Henham</t>
  </si>
  <si>
    <t>Wantisden</t>
  </si>
  <si>
    <t>Westerfield</t>
  </si>
  <si>
    <t>Westhall</t>
  </si>
  <si>
    <t>Westleton</t>
  </si>
  <si>
    <t>Wickham Market</t>
  </si>
  <si>
    <t>Willingham</t>
  </si>
  <si>
    <t>Wissett</t>
  </si>
  <si>
    <t>Witnesham</t>
  </si>
  <si>
    <t>Woodbridge</t>
  </si>
  <si>
    <t>Worlingham</t>
  </si>
  <si>
    <t>Wrentham</t>
  </si>
  <si>
    <t>Yoxford</t>
  </si>
  <si>
    <t>Sutton Heath</t>
  </si>
  <si>
    <t>Culpho</t>
  </si>
  <si>
    <t>Flixton</t>
  </si>
  <si>
    <t>Linstead Magna</t>
  </si>
  <si>
    <t>Linstead Parva</t>
  </si>
  <si>
    <t>Gedgrave</t>
  </si>
  <si>
    <t>Shottisham</t>
  </si>
  <si>
    <t>South Elmham St Michael</t>
  </si>
  <si>
    <t>Benacre</t>
  </si>
  <si>
    <t>Boulge</t>
  </si>
  <si>
    <t>Boyton</t>
  </si>
  <si>
    <t>Covehithe</t>
  </si>
  <si>
    <t>Felixstowe</t>
  </si>
  <si>
    <t>Ramsholt</t>
  </si>
  <si>
    <t>DC/15/4854/FUL</t>
  </si>
  <si>
    <t>Cobbins Barn, Low Road, Great Glemham, Suffolk</t>
  </si>
  <si>
    <t>DC/19/3293/VOC</t>
  </si>
  <si>
    <t>23 Ravensmere, Beccles, Suffolk, NR34 9DX</t>
  </si>
  <si>
    <t>DC/20/1144/FUL</t>
  </si>
  <si>
    <t>Land Rear Of Wingfield House, Market Place, Saxmundham, Suffolk</t>
  </si>
  <si>
    <t>DC/17/3002/FUL</t>
  </si>
  <si>
    <t>Land Off , Prentices Lane, Woodbridge, IP12 4LF</t>
  </si>
  <si>
    <t>DC/20/1623/PN3</t>
  </si>
  <si>
    <t>Hall Farm Barn , Gisleham Road, Gisleham, Lowestoft, Suffolk, NR33 8DX</t>
  </si>
  <si>
    <t>DC/21/2147/PN3</t>
  </si>
  <si>
    <t>Building Adjacent To Hall Farm Barns , Gisleham Road, Gisleham, Suffolk, NR33 8DX</t>
  </si>
  <si>
    <t>DC/21/2847/VOC</t>
  </si>
  <si>
    <t>Land South Of No.34 , The Street, Hacheston, Woodbridge, IP13 0DR</t>
  </si>
  <si>
    <t>DC/20/5184/FUL</t>
  </si>
  <si>
    <t>35-37 Ferry Road, Southwold, Suffolk, IP18 6HQ</t>
  </si>
  <si>
    <t>DC/16/0873/FUL</t>
  </si>
  <si>
    <t>6 Levington Lane , Bucklesham, Suffolk, IP10 0DZ</t>
  </si>
  <si>
    <t>DC/16/4582/FUL</t>
  </si>
  <si>
    <t>Land West Of Clovelly Close , Clovelly Close, Rushmere St Andrew, IP4 5UF</t>
  </si>
  <si>
    <t>DC/21/1321/FUL</t>
  </si>
  <si>
    <t>Grange Farm , Aldeburgh Road, Friston, Suffolk, IP17 1PE</t>
  </si>
  <si>
    <t>DC/17/0964/FUL</t>
  </si>
  <si>
    <t>37 Mill Road, Mutford, Beccles, Suffolk, NR34 7UR</t>
  </si>
  <si>
    <t>DC/15/0223/FUL</t>
  </si>
  <si>
    <t>The Hutch, 47 Ferry Road, Southwold, Suffolk, IP18 6HQ</t>
  </si>
  <si>
    <t>DC/16/0368/FUL</t>
  </si>
  <si>
    <t>Land East Of Abbey Farm , The Street, South Elmham St James, Suffolk, IP19 0HT</t>
  </si>
  <si>
    <t>DC/20/1306/FUL</t>
  </si>
  <si>
    <t>Eagle Tavern, 20 Tonning Street, Lowestoft, Suffolk, NR32 2AL</t>
  </si>
  <si>
    <t>DC/20/3005/VOC</t>
  </si>
  <si>
    <t>25 Shrubland Drive, Rushmere St Andrew, Ipswich, Suffolk, IP4 5SX</t>
  </si>
  <si>
    <t>DC/20/3204/FUL</t>
  </si>
  <si>
    <t>Land To Rear Of No.36 Hall Farm Road And Accessed Via , Nightingales Close, Melton, Suffolk</t>
  </si>
  <si>
    <t>DC/20/3860/FUL</t>
  </si>
  <si>
    <t>4 Toller Close, Orford, Suffolk, IP12 2LR</t>
  </si>
  <si>
    <t>DC/15/4265/FUL</t>
  </si>
  <si>
    <t>Plot 4, Former Ambulance Station, Union Lane, Oulton, Suffolk</t>
  </si>
  <si>
    <t>DC/18/1492/FUL</t>
  </si>
  <si>
    <t>Site Of 1 And 2, Church Lane, Aldringham Cum Thorpe, Leiston, Suffolk, IP16 4QT</t>
  </si>
  <si>
    <t>DC/18/4866/FUL</t>
  </si>
  <si>
    <t>Bank House , 177 High Street, Aldeburgh, Suffolk, IP15 5AN</t>
  </si>
  <si>
    <t>DC/21/3428/FUL</t>
  </si>
  <si>
    <t>The Stables, Crescent Road, Aldeburgh, Suffolk, IP15 5HW</t>
  </si>
  <si>
    <t>DC/21/3278/VOC</t>
  </si>
  <si>
    <t>Sibton Park , Yoxford Road, Sibton, Suffolk, IP17 2LY</t>
  </si>
  <si>
    <t>DC/21/2601/VOC</t>
  </si>
  <si>
    <t>Valley Farm , Laundry Lane, Huntingfield, IP19 0PY</t>
  </si>
  <si>
    <t>DC/21/3024/VOC</t>
  </si>
  <si>
    <t>Elmhurst, Market Place, Kessingland, Lowestoft, Suffolk, NR33 7TA</t>
  </si>
  <si>
    <t>DC/21/1403/FUL</t>
  </si>
  <si>
    <t>Valley Farmhouse, Laundry Lane, Huntingfield, Suffolk, IP19 0PY</t>
  </si>
  <si>
    <t>DC/19/1883/ARM</t>
  </si>
  <si>
    <t>Johnsons Farm , Land North Of B1119, Saxmundham Road, Leiston, Suffolk, IP16 4TW</t>
  </si>
  <si>
    <t>DC/20/3398/FUL</t>
  </si>
  <si>
    <t>68 Colville Road, Lowestoft, Suffolk, NR33 9QT</t>
  </si>
  <si>
    <t>DC/18/4429/ARM (2 - 1B - 33 Dwellings)</t>
  </si>
  <si>
    <t>DC/20/0607/FUL</t>
  </si>
  <si>
    <t>127 London Road North And, 1 Regent Road, Lowestoft, Suffolk, NR32 1LZ</t>
  </si>
  <si>
    <t>DC/20/4617/FUL</t>
  </si>
  <si>
    <t>Plot Between 146/148 , Kimberley Road, Lowestoft, Suffolk, NR33 0UA</t>
  </si>
  <si>
    <t>DC/21/3083/FUL</t>
  </si>
  <si>
    <t>Youngs Yard , Victoria Street, Southwold, Suffolk, IP18 6JE</t>
  </si>
  <si>
    <t>DC/21/0194/FUL</t>
  </si>
  <si>
    <t>Part Land Adjacent Rambleside , Market Place, Kessingland, NR33 7TE</t>
  </si>
  <si>
    <t>DC/19/2370/VOC</t>
  </si>
  <si>
    <t>Land At , Fallowfields, Oulton, Suffolk</t>
  </si>
  <si>
    <t>DC/19/2500/VOC</t>
  </si>
  <si>
    <t>Land At Junction Of Ropes Drive , And Mead Drive, Kesgrave, Suffolk, IP5 2HJ</t>
  </si>
  <si>
    <t>DC/20/1717/FUL</t>
  </si>
  <si>
    <t>Former Spindrift, Ferry Road, Felixstowe, Suffolk, IP11 9RZ</t>
  </si>
  <si>
    <t>DC/20/1882/VOC</t>
  </si>
  <si>
    <t>Former County Primary School Site , Fairfield Road, Saxmundham, IP17 1BB</t>
  </si>
  <si>
    <t>DC/20/2834/ARM</t>
  </si>
  <si>
    <t>The Haven , 2 Kents Lane, Bungay, NR35 1JF</t>
  </si>
  <si>
    <t>DC/17/4973/FUL</t>
  </si>
  <si>
    <t>Back Of , Market Place, Saxmundham, IP17 1AG</t>
  </si>
  <si>
    <t>DC/19/0142/FUL</t>
  </si>
  <si>
    <t>43-49 Blyburgate, Beccles, Suffolk, NR34 9TQ</t>
  </si>
  <si>
    <t>DC/21/0264/VOC</t>
  </si>
  <si>
    <t>The Mount, Church Lane, Westerfield, Suffolk, IP6 9BE</t>
  </si>
  <si>
    <t>DC/19/3841/FUL</t>
  </si>
  <si>
    <t>11 Market Place, Bungay, Suffolk, NR35 1AT</t>
  </si>
  <si>
    <t>DC/20/1170/VOC</t>
  </si>
  <si>
    <t>Yoxford Farm Granary , Yoxford Road, Yoxford, IP17 3JN</t>
  </si>
  <si>
    <t>DC/20/3840/VOC</t>
  </si>
  <si>
    <t>45 Milton Road East, Lowestoft, Suffolk, NR32 1NU</t>
  </si>
  <si>
    <t>DC/17/1339/FUL (2 - Plots 2 &amp; 3)</t>
  </si>
  <si>
    <t>Pear Tree Farm, Main Road, Little Glemham, Suffolk, IP13 0BS</t>
  </si>
  <si>
    <t>DC/20/4875/VOC</t>
  </si>
  <si>
    <t>Land At , Colonial House, Station Road, Leiston, Suffolk</t>
  </si>
  <si>
    <t>DC/20/0093/FUL</t>
  </si>
  <si>
    <t>The Millennium Tower , Dunnetts Hill Plantation , Bealings Road, Old Martlesham, Suffolk, IP13 6LY</t>
  </si>
  <si>
    <t>DC/18/0292/FUL</t>
  </si>
  <si>
    <t>The Old Thatch, Peasenhall Road, Walpole, Suffolk, IP19 9BQ</t>
  </si>
  <si>
    <t>DC/17/4501/VOC</t>
  </si>
  <si>
    <t>27A Heath View, Leiston, Suffolk, IP16 4JW</t>
  </si>
  <si>
    <t>DC/18/3336/FUL</t>
  </si>
  <si>
    <t>36 Holton Road, Halesworth, Suffolk, IP19 8HG</t>
  </si>
  <si>
    <t>DC/18/1859/FUL</t>
  </si>
  <si>
    <t>2 Hill Farm Road, Halesworth, Suffolk, IP19 8JX</t>
  </si>
  <si>
    <t>DC/20/3826/VOC</t>
  </si>
  <si>
    <t>Home Farm, Wickham Market Road, Easton, Suffolk, IP13 0ET</t>
  </si>
  <si>
    <t>DC/20/1285/FUL</t>
  </si>
  <si>
    <t>Home Farm , Wickham Market Road, Easton, Suffolk, IP13 0ET</t>
  </si>
  <si>
    <t>DC/20/3939/VOC</t>
  </si>
  <si>
    <t>Gunton Lodge , Gunton Avenue, Lowestoft, Suffolk, NR32 5DA</t>
  </si>
  <si>
    <t>DC/18/0684/FUL</t>
  </si>
  <si>
    <t>Land South West Of Maybush Inn, Cliff Road, Waldringfield, Suffolk</t>
  </si>
  <si>
    <t>DC/19/1916/COU</t>
  </si>
  <si>
    <t>Barns Adjacent The Forresters, Marsh Lane, Carlton Colville, Lowestoft, Suffolk, NR33 8BS</t>
  </si>
  <si>
    <t>DC/19/4469/FUL</t>
  </si>
  <si>
    <t>Oak Cottage Barn , Ufford Road, Ufford, Suffolk, IP13 6AR</t>
  </si>
  <si>
    <t>DC/21/1702/VOC</t>
  </si>
  <si>
    <t>Land At , High Road, Trimley St Martin, Suffolk</t>
  </si>
  <si>
    <t>DC/20/3726/VOC</t>
  </si>
  <si>
    <t>Land South Of Ditchingham Grove And Land South Of Magingley Crescent And Land To South Of Shrublands Drive And Adjacent, Broadlands Way, Rushmere St Andrew, Suffolk</t>
  </si>
  <si>
    <t>DC/21/1315/FUL</t>
  </si>
  <si>
    <t>Agricultural Barn , Beacon Hill Farm , Bealings Road , Martelsham , Ipswich</t>
  </si>
  <si>
    <t>DC/21/0316/FUL</t>
  </si>
  <si>
    <t>Riverside, The Street, Hacheston, Suffolk, IP13 0DR</t>
  </si>
  <si>
    <t>DC/21/0318/VOC</t>
  </si>
  <si>
    <t>School Parking Area , Martello Close, Bawdsey, IP12 3AP</t>
  </si>
  <si>
    <t>DC/19/4266/VOC</t>
  </si>
  <si>
    <t>Craig Lea , North End Avenue, Thorpeness, Aldringham Cum Thorpe, Suffolk, IP16 4PD</t>
  </si>
  <si>
    <t>DC/19/5008/FUL</t>
  </si>
  <si>
    <t>Land Adjoining Hilltop, Carlton Road, Kelsale Cum Carlton, Suffolk</t>
  </si>
  <si>
    <t>DC/21/1710/VOC</t>
  </si>
  <si>
    <t>Land North Of , Mill Close , Orford, Woodbridge, Suffolk, IP12 2FE</t>
  </si>
  <si>
    <t>DC/19/2618/FUL</t>
  </si>
  <si>
    <t>Part Side Garden, 10 Oakwood Road, Lowestoft, Suffolk, NR33 9ED</t>
  </si>
  <si>
    <t>DC/21/0724/VOC</t>
  </si>
  <si>
    <t>Manor Farm , Hall Road, Stratford St Andrew, Suffolk, IP17 1LQ</t>
  </si>
  <si>
    <t>DC/21/1547/VOC</t>
  </si>
  <si>
    <t>Newgate Carpets, Newgate, Beccles, Suffolk, NR34 9QB</t>
  </si>
  <si>
    <t>DC/18/3704/ARM</t>
  </si>
  <si>
    <t>Plot, Wood Lane, Camps Heath, NR32 5DP, Lowestoft, Suffolk</t>
  </si>
  <si>
    <t>DC/19/3966/FUL</t>
  </si>
  <si>
    <t>Field End , Rattla Corner, Theberton, Suffolk, IP16 4SD</t>
  </si>
  <si>
    <t>DC/18/0009/FUL</t>
  </si>
  <si>
    <t>Part Rear Garden Of, The Graylings, Mount Pleasant, Framlingham, Woodbridge, Suffolk, IP13 9HL</t>
  </si>
  <si>
    <t>DC/21/3399/FUL</t>
  </si>
  <si>
    <t>Four Willows , 67C Cotmer Road, Lowestoft, NR33 9PS</t>
  </si>
  <si>
    <t>DC/20/0220/FUL</t>
  </si>
  <si>
    <t>5 South Hill, Felixstowe, Suffolk, IP11 2AA</t>
  </si>
  <si>
    <t>DC/21/1103/FUL</t>
  </si>
  <si>
    <t>Church Cottage , The Street , Alderton , Suffolk, IP12 3BT</t>
  </si>
  <si>
    <t>DC/18/2621/FUL</t>
  </si>
  <si>
    <t>Land Off Main Road, Kelsale Cum Carlton, Suffolk</t>
  </si>
  <si>
    <t>DC/21/3666/VOC</t>
  </si>
  <si>
    <t>Agricultural Barn , Beacon Hill Farm , Bealings Road , Martlesham, Ipswich, Suffolk</t>
  </si>
  <si>
    <t>DC/20/4615/FUL</t>
  </si>
  <si>
    <t>Hulver House, 1 Hulver Cottages, Hulver Lane, Snape, Saxmundham, Suffolk, IP17 1QU</t>
  </si>
  <si>
    <t>DC/20/1043/FUL</t>
  </si>
  <si>
    <t>Land To The East Of Water Tower, Spriteshall Lane, Trimley St Mary, Suffolk, IP11 9QY</t>
  </si>
  <si>
    <t>DC/21/3600/FUL</t>
  </si>
  <si>
    <t>Dovecote, Arbor Lane, Lowestoft, Suffolk, NR33 7BQ</t>
  </si>
  <si>
    <t>DC/21/3377/FUL</t>
  </si>
  <si>
    <t>Marsh Cottage , Aldeburgh Road, Friston, IP17 1PE</t>
  </si>
  <si>
    <t>DC/17/4100/FUL</t>
  </si>
  <si>
    <t>Kayleys Yard, Pouy Street, Sibton, Suffolk</t>
  </si>
  <si>
    <t>DC/18/4312/FUL (1 - 217 Dwellings)</t>
  </si>
  <si>
    <t>Part Land West Side Of, London Road, Beccles, Suffolk</t>
  </si>
  <si>
    <t>DC/19/3976/FUL</t>
  </si>
  <si>
    <t>Pitt Cottage, Bakers Lane, Westleton, Suffolk, IP17 3AZ</t>
  </si>
  <si>
    <t>DC/18/5075/FUL</t>
  </si>
  <si>
    <t>Land Adjacent, 16 Fawcett Road, Aldeburgh, Suffolk</t>
  </si>
  <si>
    <t>DC/20/1986/VOC</t>
  </si>
  <si>
    <t>Part Rear Gardens And Part Of Allotment Site Rear Of 62 To 80, High Road West, Felixstowe, Suffolk</t>
  </si>
  <si>
    <t>DC/20/2862/FUL</t>
  </si>
  <si>
    <t>Oak Tree Farm , Cox Common, Westhall, IP19 8RJ</t>
  </si>
  <si>
    <t>DC/21/1033/FUL</t>
  </si>
  <si>
    <t>Grey Tiles , Cumberland Road, Southwold, IP18 6LF</t>
  </si>
  <si>
    <t>DC/16/2524/FUL</t>
  </si>
  <si>
    <t>Meadowside, 7A Priory Road, Wrentham, Beccles, Suffolk, NR34 7LR</t>
  </si>
  <si>
    <t>DC/21/4131/FUL</t>
  </si>
  <si>
    <t>Side Garden Of High Acre Mill Farm Track , Westerfield Road, Westerfield, Suffolk, IP6 9AA</t>
  </si>
  <si>
    <t>DC/21/2093/VOC (3 - Plot 2)</t>
  </si>
  <si>
    <t>DC/20/5224/FUL</t>
  </si>
  <si>
    <t>Land Rear Of 34-48 , Old Station Road , Halesworth , Suffolk, IP19 8JJ</t>
  </si>
  <si>
    <t>DC/19/3198/FUL</t>
  </si>
  <si>
    <t>Land To Rear Of 30, London Road, Halesworth, Suffolk</t>
  </si>
  <si>
    <t>DC/18/0725/FUL</t>
  </si>
  <si>
    <t>Newton Hall, Newton Hall Lane, Swilland, Suffolk, IP6 9LT</t>
  </si>
  <si>
    <t>DC/16/4093/FUL</t>
  </si>
  <si>
    <t>Part Rear Garden Of 22, Rendham Road, Saxmundham, Suffolk</t>
  </si>
  <si>
    <t>DC/20/4630/FUL</t>
  </si>
  <si>
    <t>Site Adjoining 88 , Bury Hill, Melton, Woodbridge, Suffolk, IP12 1JD</t>
  </si>
  <si>
    <t>DC/20/1843/FUL</t>
  </si>
  <si>
    <t>Site Land Adjacent To Old Forge Cottage , Darsham Road, Westleton, IP17 3AL</t>
  </si>
  <si>
    <t>DC/20/1593/VOC</t>
  </si>
  <si>
    <t>Poplar Cottage, Debach Road, Boulge, Suffolk, IP13 6BT</t>
  </si>
  <si>
    <t>DC/20/2507/FUL</t>
  </si>
  <si>
    <t>Pine View, Hollesley Road, Capel St Andrew, Suffolk, IP12 3NQ</t>
  </si>
  <si>
    <t>DC/18/0558/FUL</t>
  </si>
  <si>
    <t>DC/21/3527/VOC (5 - Plot 1 and 2)</t>
  </si>
  <si>
    <t>Site Next To Bridge Cottage , The Causeway, Peasenhall, IP7 2HU</t>
  </si>
  <si>
    <t>DC/21/5367/ARM (1)</t>
  </si>
  <si>
    <t>Grundisburgh Village Hall, Ipswich Road, Grundisburgh, Woodbridge, Suffolk, IP13 6TJ</t>
  </si>
  <si>
    <t>DC/21/3527/VOC (1 - Plot 6)</t>
  </si>
  <si>
    <t>DC/18/3087/ARM</t>
  </si>
  <si>
    <t>52 Levington Lane , Bucklesham, Suffolk, IP10 0DZ</t>
  </si>
  <si>
    <t>DC/17/3398/FUL</t>
  </si>
  <si>
    <t>23 New Market, Beccles, Suffolk, NR34 9HD</t>
  </si>
  <si>
    <t>DC/19/0969/FUL</t>
  </si>
  <si>
    <t>The Saleroom, Theatre Street, Woodbridge, Suffolk, IP12 4NE</t>
  </si>
  <si>
    <t>DC/18/2778/ARM</t>
  </si>
  <si>
    <t>Part Rear Garden Of Christmas Cottage, The Street, Middleton, Suffolk</t>
  </si>
  <si>
    <t>DC/17/0547/FUL</t>
  </si>
  <si>
    <t>13 Bacton Road , Felixstowe, Suffolk, IP11 7PZ</t>
  </si>
  <si>
    <t>DC/18/1246/FUL</t>
  </si>
  <si>
    <t>Police Station , Grundisburgh Road, Woodbridge, IP12 4HG</t>
  </si>
  <si>
    <t>DC/21/4024/FUL</t>
  </si>
  <si>
    <t>198-206 , London Road South, Lowestoft, NR33 0BB</t>
  </si>
  <si>
    <t>adjustments</t>
  </si>
  <si>
    <t>Parish</t>
  </si>
  <si>
    <t>April 2022 Adjustment</t>
  </si>
  <si>
    <t>Adjustments due in future Parish payments</t>
  </si>
  <si>
    <t>Reason</t>
  </si>
  <si>
    <t>Underpayment of previous Neighbourhood CIL</t>
  </si>
  <si>
    <t>Notes</t>
  </si>
  <si>
    <t xml:space="preserve">Overpayment of previous Neighbourhood CIL </t>
  </si>
  <si>
    <t xml:space="preserve">15% paid where 25% was due October 18 </t>
  </si>
  <si>
    <t>Refund of Neighbourhood CIL previously paid</t>
  </si>
  <si>
    <t>Various minor corrections</t>
  </si>
  <si>
    <t>15% paid where 25% was due October 18 plus 1p rounding correction</t>
  </si>
  <si>
    <t>Overpayment corrections April 16 and 19 and CIL income not accounted for Oct 20 resulting in underpayment</t>
  </si>
  <si>
    <t>CIL income not previously accounted for</t>
  </si>
  <si>
    <t>NCIL TOTAL</t>
  </si>
  <si>
    <t>future clawback from refunds during this period</t>
  </si>
  <si>
    <t>Carlton Colvile</t>
  </si>
  <si>
    <t>Receipts</t>
  </si>
  <si>
    <t>April 22 Parish payments</t>
  </si>
  <si>
    <t>lists each CIL receipt for the period 01/10/21-31/03/22</t>
  </si>
  <si>
    <t>This spreadsheet consists of 3 worksheets (excluding this guidance page):</t>
  </si>
  <si>
    <t>lists the total Neighbourhood CIL due and paid to Town/Parish Councils (or retained where there is a Parish Meeting) in April 2022</t>
  </si>
  <si>
    <t>Adjustments</t>
  </si>
  <si>
    <t>lists each Parish Payment subject to an adjustment and the reasons for the adjustment</t>
  </si>
  <si>
    <t>Find your Parish in the top row and use the 'filter' arrow next to the Parish name to untick any '£0' amounts to show only those developments that have paid CIL in your Parish. Totals and adjustments are listed along the final rows.</t>
  </si>
  <si>
    <t>Following migration of CIL data into a new database, various corrections have been applied as part of the reconciliation process. Refunds of CIL (where appropriate) and previous overpayments are clawed back from the next Parish payment due.</t>
  </si>
  <si>
    <t>Amount Paid</t>
  </si>
  <si>
    <t>Amount Retained</t>
  </si>
  <si>
    <t>Parish Meetings</t>
  </si>
  <si>
    <t>April 2022 Parish Payments - Summary</t>
  </si>
  <si>
    <t>clawback of NCIL already paid where refunds have subsequently been made (no payments to claw back from currently)</t>
  </si>
  <si>
    <t>Corrections to the payment 'Cap' (the maximum that can be paid to a Parish in accordance with CIL Regs)</t>
  </si>
  <si>
    <t>Corrections to the payment 'Cap' (the maximum that can be paid to a Parish in accordance with CIL Regs) and 25% paid where 15% was due October 19</t>
  </si>
  <si>
    <t>Previous CIL income double counted</t>
  </si>
  <si>
    <t>Rounding correction</t>
  </si>
  <si>
    <t>Clawback of NCIL already paid where refunds have subsequently been made - development was never commenced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</si>
</sst>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£&quot;#,##0.00"/>
  </numFmts>
  <fonts count="8" x14ac:knownFonts="1">
    <font>
      <sz val="11"/>
      <color rgb="FF000000"/>
      <name val="Calibri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9A7E3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2" fillId="0" borderId="0"/>
  </cellStyleXfs>
  <cellXfs count="39">
    <xf numFmtId="0" fontId="0" fillId="0" borderId="0" xfId="0"/>
    <xf numFmtId="0" fontId="0" fillId="2" borderId="1" xfId="0" applyFill="1" applyBorder="1"/>
    <xf numFmtId="4" fontId="0" fillId="0" borderId="0" xfId="0" applyNumberFormat="1"/>
    <xf numFmtId="14" fontId="0" fillId="0" borderId="0" xfId="0" applyNumberFormat="1"/>
    <xf numFmtId="0" fontId="2" fillId="0" borderId="0" xfId="0" applyFont="1"/>
    <xf numFmtId="4" fontId="2" fillId="0" borderId="0" xfId="0" applyNumberFormat="1" applyFont="1"/>
    <xf numFmtId="14" fontId="2" fillId="0" borderId="0" xfId="0" applyNumberFormat="1" applyFont="1"/>
    <xf numFmtId="0" fontId="0" fillId="3" borderId="1" xfId="0" applyFill="1" applyBorder="1"/>
    <xf numFmtId="4" fontId="0" fillId="4" borderId="0" xfId="0" applyNumberFormat="1" applyFill="1"/>
    <xf numFmtId="0" fontId="2" fillId="3" borderId="0" xfId="0" applyFont="1" applyFill="1"/>
    <xf numFmtId="0" fontId="0" fillId="4" borderId="0" xfId="0" applyFill="1"/>
    <xf numFmtId="0" fontId="3" fillId="0" borderId="0" xfId="0" applyFont="1"/>
    <xf numFmtId="4" fontId="3" fillId="0" borderId="0" xfId="0" applyNumberFormat="1" applyFont="1"/>
    <xf numFmtId="4" fontId="0" fillId="5" borderId="0" xfId="0" applyNumberFormat="1" applyFill="1"/>
    <xf numFmtId="4" fontId="4" fillId="0" borderId="0" xfId="0" applyNumberFormat="1" applyFont="1"/>
    <xf numFmtId="4" fontId="4" fillId="5" borderId="0" xfId="0" applyNumberFormat="1" applyFont="1" applyFill="1"/>
    <xf numFmtId="0" fontId="0" fillId="6" borderId="0" xfId="0" applyFill="1"/>
    <xf numFmtId="164" fontId="5" fillId="5" borderId="0" xfId="1" applyNumberFormat="1" applyFill="1"/>
    <xf numFmtId="165" fontId="0" fillId="0" borderId="0" xfId="0" applyNumberFormat="1"/>
    <xf numFmtId="4" fontId="5" fillId="5" borderId="0" xfId="1" applyNumberFormat="1" applyFill="1"/>
    <xf numFmtId="4" fontId="5" fillId="6" borderId="0" xfId="1" applyNumberFormat="1" applyFill="1"/>
    <xf numFmtId="0" fontId="5" fillId="5" borderId="0" xfId="1" applyFill="1"/>
    <xf numFmtId="165" fontId="3" fillId="0" borderId="0" xfId="0" applyNumberFormat="1" applyFont="1"/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 wrapText="1"/>
    </xf>
    <xf numFmtId="0" fontId="5" fillId="0" borderId="2" xfId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vertical="center"/>
    </xf>
    <xf numFmtId="0" fontId="6" fillId="7" borderId="2" xfId="0" applyFont="1" applyFill="1" applyBorder="1" applyAlignment="1">
      <alignment horizontal="left"/>
    </xf>
    <xf numFmtId="2" fontId="6" fillId="8" borderId="2" xfId="0" applyNumberFormat="1" applyFont="1" applyFill="1" applyBorder="1" applyAlignment="1">
      <alignment horizontal="left"/>
    </xf>
    <xf numFmtId="0" fontId="7" fillId="0" borderId="2" xfId="0" applyFont="1" applyBorder="1"/>
    <xf numFmtId="0" fontId="7" fillId="9" borderId="2" xfId="0" applyFont="1" applyFill="1" applyBorder="1"/>
    <xf numFmtId="165" fontId="0" fillId="0" borderId="2" xfId="0" applyNumberFormat="1" applyFill="1" applyBorder="1"/>
    <xf numFmtId="165" fontId="0" fillId="0" borderId="2" xfId="0" applyNumberFormat="1" applyBorder="1"/>
    <xf numFmtId="165" fontId="0" fillId="6" borderId="2" xfId="0" applyNumberFormat="1" applyFill="1" applyBorder="1"/>
    <xf numFmtId="0" fontId="2" fillId="6" borderId="2" xfId="0" applyFont="1" applyFill="1" applyBorder="1"/>
    <xf numFmtId="0" fontId="3" fillId="0" borderId="0" xfId="3" applyFont="1"/>
  </cellXfs>
  <cellStyles count="4">
    <cellStyle name="Hyperlink" xfId="1" builtinId="8"/>
    <cellStyle name="Normal" xfId="0" builtinId="0"/>
    <cellStyle name="Normal 2" xfId="2" xr:uid="{D9AD86AC-18B3-4C8C-B5C7-2F2CFF4D4AE2}"/>
    <cellStyle name="Normal 3" xfId="3" xr:uid="{E2E9C21A-FBE6-4DFB-BB1E-3224C2F9547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B4A0-21F6-4BEE-9F9D-A24ED751BCA0}">
  <dimension ref="A1:C4"/>
  <sheetViews>
    <sheetView tabSelected="1" workbookViewId="0"/>
  </sheetViews>
  <sheetFormatPr defaultRowHeight="14.4" x14ac:dyDescent="0.3"/>
  <cols>
    <col min="1" max="1" width="23.44140625" customWidth="1"/>
    <col min="2" max="2" width="59.44140625" customWidth="1"/>
    <col min="3" max="3" width="54.44140625" customWidth="1"/>
  </cols>
  <sheetData>
    <row r="1" spans="1:3" ht="39" customHeight="1" x14ac:dyDescent="0.3">
      <c r="A1" s="29" t="s">
        <v>418</v>
      </c>
    </row>
    <row r="2" spans="1:3" ht="36" customHeight="1" x14ac:dyDescent="0.3">
      <c r="A2" s="25" t="s">
        <v>416</v>
      </c>
      <c r="B2" s="26" t="s">
        <v>419</v>
      </c>
      <c r="C2" s="27"/>
    </row>
    <row r="3" spans="1:3" ht="57.6" x14ac:dyDescent="0.3">
      <c r="A3" s="25" t="s">
        <v>415</v>
      </c>
      <c r="B3" s="26" t="s">
        <v>417</v>
      </c>
      <c r="C3" s="28" t="s">
        <v>422</v>
      </c>
    </row>
    <row r="4" spans="1:3" ht="72" x14ac:dyDescent="0.3">
      <c r="A4" s="25" t="s">
        <v>420</v>
      </c>
      <c r="B4" s="26" t="s">
        <v>421</v>
      </c>
      <c r="C4" s="28" t="s">
        <v>423</v>
      </c>
    </row>
  </sheetData>
  <hyperlinks>
    <hyperlink ref="A2" location="'April 22 Parish Payments'!A1" display="April 22 Parish payments" xr:uid="{8C681E71-E7C4-4A24-B504-26D436D57AFB}"/>
    <hyperlink ref="A3" location="Receipts!A1" display="Receipts" xr:uid="{F4C52582-A94C-4ED4-BCD8-BD3137A96769}"/>
    <hyperlink ref="A4" location="Adjustments!A1" display="Adjustments" xr:uid="{290AB641-6E57-45D9-9E95-09F8091CA5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9B96-5246-4D0D-9873-94CBE8BF7BAF}">
  <sheetPr>
    <pageSetUpPr fitToPage="1"/>
  </sheetPr>
  <dimension ref="A1:C55"/>
  <sheetViews>
    <sheetView workbookViewId="0"/>
  </sheetViews>
  <sheetFormatPr defaultRowHeight="14.4" x14ac:dyDescent="0.3"/>
  <cols>
    <col min="1" max="1" width="24.109375" bestFit="1" customWidth="1"/>
    <col min="2" max="3" width="19.33203125" customWidth="1"/>
  </cols>
  <sheetData>
    <row r="1" spans="1:3" x14ac:dyDescent="0.3">
      <c r="A1" s="38" t="s">
        <v>427</v>
      </c>
    </row>
    <row r="2" spans="1:3" ht="15.6" x14ac:dyDescent="0.3">
      <c r="A2" s="30" t="s">
        <v>399</v>
      </c>
      <c r="B2" s="31" t="s">
        <v>424</v>
      </c>
      <c r="C2" s="31" t="s">
        <v>425</v>
      </c>
    </row>
    <row r="3" spans="1:3" ht="15.6" x14ac:dyDescent="0.3">
      <c r="A3" s="32" t="s">
        <v>16</v>
      </c>
      <c r="B3" s="34">
        <v>3477.9404999999997</v>
      </c>
      <c r="C3" s="35"/>
    </row>
    <row r="4" spans="1:3" ht="15.6" x14ac:dyDescent="0.3">
      <c r="A4" s="32" t="s">
        <v>17</v>
      </c>
      <c r="B4" s="34">
        <v>1834.6395</v>
      </c>
      <c r="C4" s="35"/>
    </row>
    <row r="5" spans="1:3" ht="15.6" x14ac:dyDescent="0.3">
      <c r="A5" s="32" t="s">
        <v>18</v>
      </c>
      <c r="B5" s="34">
        <v>2206.8959999999997</v>
      </c>
      <c r="C5" s="35"/>
    </row>
    <row r="6" spans="1:3" ht="15.6" x14ac:dyDescent="0.3">
      <c r="A6" s="32" t="s">
        <v>23</v>
      </c>
      <c r="B6" s="34">
        <v>22867.028999999999</v>
      </c>
      <c r="C6" s="35"/>
    </row>
    <row r="7" spans="1:3" ht="15.6" x14ac:dyDescent="0.3">
      <c r="A7" s="32" t="s">
        <v>24</v>
      </c>
      <c r="B7" s="34">
        <v>78502.990000000005</v>
      </c>
      <c r="C7" s="35"/>
    </row>
    <row r="8" spans="1:3" ht="15.6" x14ac:dyDescent="0.3">
      <c r="A8" s="33" t="s">
        <v>179</v>
      </c>
      <c r="B8" s="36"/>
      <c r="C8" s="36">
        <v>461.34</v>
      </c>
    </row>
    <row r="9" spans="1:3" ht="15.6" x14ac:dyDescent="0.3">
      <c r="A9" s="32" t="s">
        <v>37</v>
      </c>
      <c r="B9" s="34">
        <v>5203.1010000000006</v>
      </c>
      <c r="C9" s="35"/>
    </row>
    <row r="10" spans="1:3" ht="15.6" x14ac:dyDescent="0.3">
      <c r="A10" s="32" t="s">
        <v>38</v>
      </c>
      <c r="B10" s="34">
        <v>18019.632000000001</v>
      </c>
      <c r="C10" s="35"/>
    </row>
    <row r="11" spans="1:3" ht="15.6" x14ac:dyDescent="0.3">
      <c r="A11" s="32" t="s">
        <v>42</v>
      </c>
      <c r="B11" s="34">
        <v>1515.7995000000001</v>
      </c>
      <c r="C11" s="35"/>
    </row>
    <row r="12" spans="1:3" ht="15.6" x14ac:dyDescent="0.3">
      <c r="A12" s="32" t="s">
        <v>414</v>
      </c>
      <c r="B12" s="34">
        <v>146.85599999999999</v>
      </c>
      <c r="C12" s="35"/>
    </row>
    <row r="13" spans="1:3" ht="15.6" x14ac:dyDescent="0.3">
      <c r="A13" s="32" t="s">
        <v>182</v>
      </c>
      <c r="B13" s="34">
        <v>3676.0934999999999</v>
      </c>
      <c r="C13" s="35"/>
    </row>
    <row r="14" spans="1:3" ht="15.6" x14ac:dyDescent="0.3">
      <c r="A14" s="32" t="s">
        <v>66</v>
      </c>
      <c r="B14" s="34">
        <v>2848.5390000000002</v>
      </c>
      <c r="C14" s="35"/>
    </row>
    <row r="15" spans="1:3" ht="15.6" x14ac:dyDescent="0.3">
      <c r="A15" s="32" t="s">
        <v>68</v>
      </c>
      <c r="B15" s="34">
        <v>1604.2260000000001</v>
      </c>
      <c r="C15" s="35"/>
    </row>
    <row r="16" spans="1:3" ht="15.6" x14ac:dyDescent="0.3">
      <c r="A16" s="32" t="s">
        <v>69</v>
      </c>
      <c r="B16" s="34">
        <v>3139.6725000000001</v>
      </c>
      <c r="C16" s="35"/>
    </row>
    <row r="17" spans="1:3" ht="15.6" x14ac:dyDescent="0.3">
      <c r="A17" s="32" t="s">
        <v>70</v>
      </c>
      <c r="B17" s="34">
        <v>127.57</v>
      </c>
      <c r="C17" s="35"/>
    </row>
    <row r="18" spans="1:3" ht="15.6" x14ac:dyDescent="0.3">
      <c r="A18" s="32" t="s">
        <v>71</v>
      </c>
      <c r="B18" s="34">
        <v>9142.789499999999</v>
      </c>
      <c r="C18" s="35"/>
    </row>
    <row r="19" spans="1:3" ht="15.6" x14ac:dyDescent="0.3">
      <c r="A19" s="32" t="s">
        <v>72</v>
      </c>
      <c r="B19" s="34">
        <v>13138.39</v>
      </c>
      <c r="C19" s="35"/>
    </row>
    <row r="20" spans="1:3" ht="15.6" x14ac:dyDescent="0.3">
      <c r="A20" s="32" t="s">
        <v>76</v>
      </c>
      <c r="B20" s="34">
        <v>23.39</v>
      </c>
      <c r="C20" s="35"/>
    </row>
    <row r="21" spans="1:3" ht="15.6" x14ac:dyDescent="0.3">
      <c r="A21" s="32" t="s">
        <v>81</v>
      </c>
      <c r="B21" s="34">
        <v>2343.0374999999999</v>
      </c>
      <c r="C21" s="35"/>
    </row>
    <row r="22" spans="1:3" ht="15.6" x14ac:dyDescent="0.3">
      <c r="A22" s="32" t="s">
        <v>87</v>
      </c>
      <c r="B22" s="34">
        <v>20844.824999999997</v>
      </c>
      <c r="C22" s="35"/>
    </row>
    <row r="23" spans="1:3" ht="15.6" x14ac:dyDescent="0.3">
      <c r="A23" s="32" t="s">
        <v>88</v>
      </c>
      <c r="B23" s="34">
        <v>5387.2110000000002</v>
      </c>
      <c r="C23" s="35"/>
    </row>
    <row r="24" spans="1:3" ht="15.6" x14ac:dyDescent="0.3">
      <c r="A24" s="32" t="s">
        <v>9</v>
      </c>
      <c r="B24" s="34">
        <v>4442.2</v>
      </c>
      <c r="C24" s="35"/>
    </row>
    <row r="25" spans="1:3" ht="15.6" x14ac:dyDescent="0.3">
      <c r="A25" s="32" t="s">
        <v>10</v>
      </c>
      <c r="B25" s="34">
        <v>221980.14</v>
      </c>
      <c r="C25" s="35"/>
    </row>
    <row r="26" spans="1:3" ht="15.6" x14ac:dyDescent="0.3">
      <c r="A26" s="32" t="s">
        <v>97</v>
      </c>
      <c r="B26" s="34">
        <v>4233.0494999999992</v>
      </c>
      <c r="C26" s="35"/>
    </row>
    <row r="27" spans="1:3" ht="15.6" x14ac:dyDescent="0.3">
      <c r="A27" s="32" t="s">
        <v>11</v>
      </c>
      <c r="B27" s="34">
        <v>23083</v>
      </c>
      <c r="C27" s="35"/>
    </row>
    <row r="28" spans="1:3" ht="15.6" x14ac:dyDescent="0.3">
      <c r="A28" s="32" t="s">
        <v>12</v>
      </c>
      <c r="B28" s="34">
        <v>8713.81</v>
      </c>
      <c r="C28" s="35"/>
    </row>
    <row r="29" spans="1:3" ht="15.6" x14ac:dyDescent="0.3">
      <c r="A29" s="32" t="s">
        <v>100</v>
      </c>
      <c r="B29" s="34">
        <v>1056.5654999999999</v>
      </c>
      <c r="C29" s="35"/>
    </row>
    <row r="30" spans="1:3" ht="15.6" x14ac:dyDescent="0.3">
      <c r="A30" s="32" t="s">
        <v>13</v>
      </c>
      <c r="B30" s="34">
        <v>111</v>
      </c>
      <c r="C30" s="35"/>
    </row>
    <row r="31" spans="1:3" ht="15.6" x14ac:dyDescent="0.3">
      <c r="A31" s="32" t="s">
        <v>105</v>
      </c>
      <c r="B31" s="34">
        <v>17243.274000000001</v>
      </c>
      <c r="C31" s="35"/>
    </row>
    <row r="32" spans="1:3" ht="15.6" x14ac:dyDescent="0.3">
      <c r="A32" s="32" t="s">
        <v>107</v>
      </c>
      <c r="B32" s="34">
        <v>30001.49</v>
      </c>
      <c r="C32" s="35"/>
    </row>
    <row r="33" spans="1:3" ht="15.6" x14ac:dyDescent="0.3">
      <c r="A33" s="32" t="s">
        <v>108</v>
      </c>
      <c r="B33" s="34">
        <v>688.98</v>
      </c>
      <c r="C33" s="35"/>
    </row>
    <row r="34" spans="1:3" ht="15.6" x14ac:dyDescent="0.3">
      <c r="A34" s="32" t="s">
        <v>110</v>
      </c>
      <c r="B34" s="34">
        <v>4059.3510000000001</v>
      </c>
      <c r="C34" s="35"/>
    </row>
    <row r="35" spans="1:3" ht="15.6" x14ac:dyDescent="0.3">
      <c r="A35" s="32" t="s">
        <v>119</v>
      </c>
      <c r="B35" s="34">
        <v>5619.8564999999999</v>
      </c>
      <c r="C35" s="35"/>
    </row>
    <row r="36" spans="1:3" ht="15.6" x14ac:dyDescent="0.3">
      <c r="A36" s="32" t="s">
        <v>120</v>
      </c>
      <c r="B36" s="34">
        <v>4739.04</v>
      </c>
      <c r="C36" s="35"/>
    </row>
    <row r="37" spans="1:3" ht="15.6" x14ac:dyDescent="0.3">
      <c r="A37" s="32" t="s">
        <v>124</v>
      </c>
      <c r="B37" s="34">
        <v>5281.6304999999993</v>
      </c>
      <c r="C37" s="35"/>
    </row>
    <row r="38" spans="1:3" ht="15.6" x14ac:dyDescent="0.3">
      <c r="A38" s="32" t="s">
        <v>130</v>
      </c>
      <c r="B38" s="34">
        <v>10.32</v>
      </c>
      <c r="C38" s="35"/>
    </row>
    <row r="39" spans="1:3" ht="15.6" x14ac:dyDescent="0.3">
      <c r="A39" s="33" t="s">
        <v>135</v>
      </c>
      <c r="B39" s="36"/>
      <c r="C39" s="36">
        <v>3685.7505000000001</v>
      </c>
    </row>
    <row r="40" spans="1:3" ht="15.6" x14ac:dyDescent="0.3">
      <c r="A40" s="32" t="s">
        <v>138</v>
      </c>
      <c r="B40" s="34">
        <v>4732.7849999999999</v>
      </c>
      <c r="C40" s="35"/>
    </row>
    <row r="41" spans="1:3" ht="15.6" x14ac:dyDescent="0.3">
      <c r="A41" s="32" t="s">
        <v>140</v>
      </c>
      <c r="B41" s="34">
        <v>1025.4929999999999</v>
      </c>
      <c r="C41" s="35"/>
    </row>
    <row r="42" spans="1:3" ht="15.6" x14ac:dyDescent="0.3">
      <c r="A42" s="32" t="s">
        <v>145</v>
      </c>
      <c r="B42" s="34">
        <v>482.24400000000003</v>
      </c>
      <c r="C42" s="35"/>
    </row>
    <row r="43" spans="1:3" ht="15.6" x14ac:dyDescent="0.3">
      <c r="A43" s="32" t="s">
        <v>146</v>
      </c>
      <c r="B43" s="34">
        <v>997.34249999999997</v>
      </c>
      <c r="C43" s="35"/>
    </row>
    <row r="44" spans="1:3" ht="15.6" x14ac:dyDescent="0.3">
      <c r="A44" s="32" t="s">
        <v>149</v>
      </c>
      <c r="B44" s="34">
        <v>4055.2934999999998</v>
      </c>
      <c r="C44" s="35"/>
    </row>
    <row r="45" spans="1:3" ht="15.6" x14ac:dyDescent="0.3">
      <c r="A45" s="32" t="s">
        <v>153</v>
      </c>
      <c r="B45" s="34">
        <v>162.78</v>
      </c>
      <c r="C45" s="35"/>
    </row>
    <row r="46" spans="1:3" ht="15.6" x14ac:dyDescent="0.3">
      <c r="A46" s="32" t="s">
        <v>156</v>
      </c>
      <c r="B46" s="34">
        <v>1480.4715000000001</v>
      </c>
      <c r="C46" s="35"/>
    </row>
    <row r="47" spans="1:3" ht="15.6" x14ac:dyDescent="0.3">
      <c r="A47" s="32" t="s">
        <v>127</v>
      </c>
      <c r="B47" s="34">
        <v>2310.8580000000002</v>
      </c>
      <c r="C47" s="35"/>
    </row>
    <row r="48" spans="1:3" ht="15.6" x14ac:dyDescent="0.3">
      <c r="A48" s="32" t="s">
        <v>159</v>
      </c>
      <c r="B48" s="34">
        <v>9310.6</v>
      </c>
      <c r="C48" s="35"/>
    </row>
    <row r="49" spans="1:3" ht="15.6" x14ac:dyDescent="0.3">
      <c r="A49" s="32" t="s">
        <v>160</v>
      </c>
      <c r="B49" s="34">
        <v>526.04999999999995</v>
      </c>
      <c r="C49" s="35"/>
    </row>
    <row r="50" spans="1:3" ht="15.6" x14ac:dyDescent="0.3">
      <c r="A50" s="32" t="s">
        <v>161</v>
      </c>
      <c r="B50" s="34">
        <v>4415.8440000000001</v>
      </c>
      <c r="C50" s="35"/>
    </row>
    <row r="51" spans="1:3" ht="15.6" x14ac:dyDescent="0.3">
      <c r="A51" s="32" t="s">
        <v>166</v>
      </c>
      <c r="B51" s="34">
        <v>34384.39</v>
      </c>
      <c r="C51" s="35"/>
    </row>
    <row r="52" spans="1:3" ht="15.6" x14ac:dyDescent="0.3">
      <c r="A52" s="32" t="s">
        <v>168</v>
      </c>
      <c r="B52" s="34">
        <v>1.67</v>
      </c>
      <c r="C52" s="35"/>
    </row>
    <row r="53" spans="1:3" ht="15.6" x14ac:dyDescent="0.3">
      <c r="A53" s="32" t="s">
        <v>169</v>
      </c>
      <c r="B53" s="34">
        <v>161.244</v>
      </c>
      <c r="C53" s="35"/>
    </row>
    <row r="55" spans="1:3" x14ac:dyDescent="0.3">
      <c r="A55" s="37" t="s">
        <v>426</v>
      </c>
    </row>
  </sheetData>
  <pageMargins left="0.7" right="0.7" top="0.75" bottom="0.75" header="0.3" footer="0.3"/>
  <pageSetup paperSize="9" scale="8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63"/>
  <sheetViews>
    <sheetView workbookViewId="0">
      <pane ySplit="1" topLeftCell="A68" activePane="bottomLeft" state="frozen"/>
      <selection pane="bottomLeft"/>
    </sheetView>
  </sheetViews>
  <sheetFormatPr defaultRowHeight="14.4" x14ac:dyDescent="0.3"/>
  <cols>
    <col min="1" max="1" width="18.88671875" customWidth="1"/>
    <col min="2" max="2" width="32.6640625" customWidth="1"/>
    <col min="3" max="3" width="20.44140625" bestFit="1" customWidth="1"/>
    <col min="4" max="4" width="10.44140625" bestFit="1" customWidth="1"/>
    <col min="5" max="5" width="11" bestFit="1" customWidth="1"/>
    <col min="6" max="6" width="17" bestFit="1" customWidth="1"/>
    <col min="7" max="7" width="16.5546875" customWidth="1"/>
    <col min="8" max="8" width="1.21875" style="10" customWidth="1"/>
    <col min="9" max="9" width="9.21875" bestFit="1" customWidth="1"/>
    <col min="12" max="12" width="18.21875" bestFit="1" customWidth="1"/>
    <col min="13" max="13" width="11.77734375" bestFit="1" customWidth="1"/>
    <col min="26" max="26" width="9.77734375" bestFit="1" customWidth="1"/>
    <col min="61" max="61" width="9.21875" bestFit="1" customWidth="1"/>
    <col min="72" max="72" width="8.77734375" customWidth="1"/>
    <col min="74" max="74" width="11.21875" bestFit="1" customWidth="1"/>
    <col min="107" max="107" width="9.77734375" bestFit="1" customWidth="1"/>
  </cols>
  <sheetData>
    <row r="1" spans="1:19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/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1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  <c r="FD1" s="1" t="s">
        <v>158</v>
      </c>
      <c r="FE1" s="1" t="s">
        <v>159</v>
      </c>
      <c r="FF1" s="1" t="s">
        <v>160</v>
      </c>
      <c r="FG1" s="1" t="s">
        <v>161</v>
      </c>
      <c r="FH1" s="1" t="s">
        <v>162</v>
      </c>
      <c r="FI1" s="1" t="s">
        <v>163</v>
      </c>
      <c r="FJ1" s="1" t="s">
        <v>164</v>
      </c>
      <c r="FK1" s="1" t="s">
        <v>165</v>
      </c>
      <c r="FL1" s="1" t="s">
        <v>166</v>
      </c>
      <c r="FM1" s="1" t="s">
        <v>167</v>
      </c>
      <c r="FN1" s="1" t="s">
        <v>168</v>
      </c>
      <c r="FO1" s="1" t="s">
        <v>169</v>
      </c>
      <c r="FP1" s="1" t="s">
        <v>170</v>
      </c>
      <c r="FQ1" s="1" t="s">
        <v>171</v>
      </c>
      <c r="FR1" s="1" t="s">
        <v>172</v>
      </c>
      <c r="FS1" s="1" t="s">
        <v>173</v>
      </c>
      <c r="FT1" s="1" t="s">
        <v>174</v>
      </c>
      <c r="FU1" s="1" t="s">
        <v>175</v>
      </c>
      <c r="FV1" s="1" t="s">
        <v>176</v>
      </c>
      <c r="FW1" s="1" t="s">
        <v>177</v>
      </c>
      <c r="FX1" s="1" t="s">
        <v>178</v>
      </c>
      <c r="FY1" s="1" t="s">
        <v>179</v>
      </c>
      <c r="FZ1" s="1" t="s">
        <v>180</v>
      </c>
      <c r="GA1" s="1" t="s">
        <v>181</v>
      </c>
      <c r="GB1" s="1" t="s">
        <v>182</v>
      </c>
      <c r="GC1" s="1" t="s">
        <v>183</v>
      </c>
    </row>
    <row r="2" spans="1:190" x14ac:dyDescent="0.3">
      <c r="A2" t="s">
        <v>184</v>
      </c>
      <c r="B2" t="s">
        <v>185</v>
      </c>
      <c r="C2" s="2">
        <v>20931.150000000001</v>
      </c>
      <c r="D2" s="3">
        <v>44470</v>
      </c>
      <c r="E2" s="2">
        <v>1046.5574999999999</v>
      </c>
      <c r="F2" s="2">
        <v>3139.6725000000001</v>
      </c>
      <c r="G2" s="2">
        <v>16744.919999999998</v>
      </c>
      <c r="H2" s="8"/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3139.6725000000001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</row>
    <row r="3" spans="1:190" x14ac:dyDescent="0.3">
      <c r="A3" t="s">
        <v>186</v>
      </c>
      <c r="B3" t="s">
        <v>187</v>
      </c>
      <c r="C3" s="2">
        <v>1313.69</v>
      </c>
      <c r="D3" s="3">
        <v>44470</v>
      </c>
      <c r="E3" s="2">
        <v>65.680000000000007</v>
      </c>
      <c r="F3" s="2">
        <v>197.05</v>
      </c>
      <c r="G3" s="2">
        <v>1050.95</v>
      </c>
      <c r="H3" s="8"/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197.05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</row>
    <row r="4" spans="1:190" x14ac:dyDescent="0.3">
      <c r="A4" t="s">
        <v>188</v>
      </c>
      <c r="B4" t="s">
        <v>189</v>
      </c>
      <c r="C4" s="2">
        <v>6533.66</v>
      </c>
      <c r="D4" s="3">
        <v>44470</v>
      </c>
      <c r="E4" s="2">
        <v>326.68299999999999</v>
      </c>
      <c r="F4" s="2">
        <v>980.04899999999998</v>
      </c>
      <c r="G4" s="2">
        <v>5226.9279999999999</v>
      </c>
      <c r="H4" s="8"/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0</v>
      </c>
      <c r="CT4" s="2">
        <v>0</v>
      </c>
      <c r="CU4" s="2">
        <v>0</v>
      </c>
      <c r="CV4" s="2">
        <v>0</v>
      </c>
      <c r="CW4" s="2">
        <v>0</v>
      </c>
      <c r="CX4" s="2">
        <v>0</v>
      </c>
      <c r="CY4" s="2">
        <v>0</v>
      </c>
      <c r="CZ4" s="2">
        <v>0</v>
      </c>
      <c r="DA4" s="2">
        <v>0</v>
      </c>
      <c r="DB4" s="2">
        <v>0</v>
      </c>
      <c r="DC4" s="2">
        <v>0</v>
      </c>
      <c r="DD4" s="2">
        <v>0</v>
      </c>
      <c r="DE4" s="2">
        <v>0</v>
      </c>
      <c r="DF4" s="2">
        <v>0</v>
      </c>
      <c r="DG4" s="2">
        <v>0</v>
      </c>
      <c r="DH4" s="2">
        <v>0</v>
      </c>
      <c r="DI4" s="2">
        <v>0</v>
      </c>
      <c r="DJ4" s="2">
        <v>0</v>
      </c>
      <c r="DK4" s="2">
        <v>0</v>
      </c>
      <c r="DL4" s="2">
        <v>0</v>
      </c>
      <c r="DM4" s="2">
        <v>0</v>
      </c>
      <c r="DN4" s="2">
        <v>0</v>
      </c>
      <c r="DO4" s="2">
        <v>0</v>
      </c>
      <c r="DP4" s="2">
        <v>0</v>
      </c>
      <c r="DQ4" s="2">
        <v>0</v>
      </c>
      <c r="DR4" s="2">
        <v>980.04899999999998</v>
      </c>
      <c r="DS4" s="2">
        <v>0</v>
      </c>
      <c r="DT4" s="2">
        <v>0</v>
      </c>
      <c r="DU4" s="2">
        <v>0</v>
      </c>
      <c r="DV4" s="2">
        <v>0</v>
      </c>
      <c r="DW4" s="2">
        <v>0</v>
      </c>
      <c r="DX4" s="2">
        <v>0</v>
      </c>
      <c r="DY4" s="2">
        <v>0</v>
      </c>
      <c r="DZ4" s="2">
        <v>0</v>
      </c>
      <c r="EA4" s="2">
        <v>0</v>
      </c>
      <c r="EB4" s="2">
        <v>0</v>
      </c>
      <c r="EC4" s="2">
        <v>0</v>
      </c>
      <c r="ED4" s="2">
        <v>0</v>
      </c>
      <c r="EE4" s="2">
        <v>0</v>
      </c>
      <c r="EF4" s="2">
        <v>0</v>
      </c>
      <c r="EG4" s="2">
        <v>0</v>
      </c>
      <c r="EH4" s="2">
        <v>0</v>
      </c>
      <c r="EI4" s="2">
        <v>0</v>
      </c>
      <c r="EJ4" s="2">
        <v>0</v>
      </c>
      <c r="EK4" s="2">
        <v>0</v>
      </c>
      <c r="EL4" s="2">
        <v>0</v>
      </c>
      <c r="EM4" s="2">
        <v>0</v>
      </c>
      <c r="EN4" s="2">
        <v>0</v>
      </c>
      <c r="EO4" s="2">
        <v>0</v>
      </c>
      <c r="EP4" s="2">
        <v>0</v>
      </c>
      <c r="EQ4" s="2">
        <v>0</v>
      </c>
      <c r="ER4" s="2">
        <v>0</v>
      </c>
      <c r="ES4" s="2">
        <v>0</v>
      </c>
      <c r="ET4" s="2">
        <v>0</v>
      </c>
      <c r="EU4" s="2">
        <v>0</v>
      </c>
      <c r="EV4" s="2">
        <v>0</v>
      </c>
      <c r="EW4" s="2">
        <v>0</v>
      </c>
      <c r="EX4" s="2">
        <v>0</v>
      </c>
      <c r="EY4" s="2">
        <v>0</v>
      </c>
      <c r="EZ4" s="2">
        <v>0</v>
      </c>
      <c r="FA4" s="2">
        <v>0</v>
      </c>
      <c r="FB4" s="2">
        <v>0</v>
      </c>
      <c r="FC4" s="2">
        <v>0</v>
      </c>
      <c r="FD4" s="2">
        <v>0</v>
      </c>
      <c r="FE4" s="2">
        <v>0</v>
      </c>
      <c r="FF4" s="2">
        <v>0</v>
      </c>
      <c r="FG4" s="2">
        <v>0</v>
      </c>
      <c r="FH4" s="2">
        <v>0</v>
      </c>
      <c r="FI4" s="2">
        <v>0</v>
      </c>
      <c r="FJ4" s="2">
        <v>0</v>
      </c>
      <c r="FK4" s="2">
        <v>0</v>
      </c>
      <c r="FL4" s="2">
        <v>0</v>
      </c>
      <c r="FM4" s="2">
        <v>0</v>
      </c>
      <c r="FN4" s="2">
        <v>0</v>
      </c>
      <c r="FO4" s="2">
        <v>0</v>
      </c>
      <c r="FP4" s="2">
        <v>0</v>
      </c>
      <c r="FQ4" s="2">
        <v>0</v>
      </c>
      <c r="FR4" s="2">
        <v>0</v>
      </c>
      <c r="FS4" s="2">
        <v>0</v>
      </c>
      <c r="FT4" s="2">
        <v>0</v>
      </c>
      <c r="FU4" s="2">
        <v>0</v>
      </c>
      <c r="FV4" s="2">
        <v>0</v>
      </c>
      <c r="FW4" s="2">
        <v>0</v>
      </c>
      <c r="FX4" s="2">
        <v>0</v>
      </c>
      <c r="FY4" s="2">
        <v>0</v>
      </c>
      <c r="FZ4" s="2">
        <v>0</v>
      </c>
      <c r="GA4" s="2">
        <v>0</v>
      </c>
      <c r="GB4" s="2">
        <v>0</v>
      </c>
      <c r="GC4" s="2">
        <v>0</v>
      </c>
    </row>
    <row r="5" spans="1:190" x14ac:dyDescent="0.3">
      <c r="A5" t="s">
        <v>190</v>
      </c>
      <c r="B5" t="s">
        <v>191</v>
      </c>
      <c r="C5" s="2">
        <v>32172.1</v>
      </c>
      <c r="D5" s="3">
        <v>44480</v>
      </c>
      <c r="E5" s="2">
        <v>1608.605</v>
      </c>
      <c r="F5" s="2">
        <v>4825.8149999999996</v>
      </c>
      <c r="G5" s="2">
        <v>25737.68</v>
      </c>
      <c r="H5" s="8"/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4825.8149999999996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</row>
    <row r="6" spans="1:190" x14ac:dyDescent="0.3">
      <c r="A6" t="s">
        <v>192</v>
      </c>
      <c r="B6" t="s">
        <v>193</v>
      </c>
      <c r="C6" s="2">
        <v>9140.39</v>
      </c>
      <c r="D6" s="3">
        <v>44481</v>
      </c>
      <c r="E6" s="2">
        <v>457.02</v>
      </c>
      <c r="F6" s="2">
        <v>1371.06</v>
      </c>
      <c r="G6" s="2">
        <v>7312.31</v>
      </c>
      <c r="H6" s="8"/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1371.06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0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</row>
    <row r="7" spans="1:190" x14ac:dyDescent="0.3">
      <c r="A7" s="4" t="s">
        <v>194</v>
      </c>
      <c r="B7" s="4" t="s">
        <v>195</v>
      </c>
      <c r="C7" s="5">
        <v>1554.45</v>
      </c>
      <c r="D7" s="6">
        <v>44481</v>
      </c>
      <c r="E7" s="4">
        <v>77.72</v>
      </c>
      <c r="F7" s="4">
        <v>233.17</v>
      </c>
      <c r="G7" s="5">
        <v>1243.56</v>
      </c>
      <c r="H7" s="9"/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233.17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4"/>
      <c r="GE7" s="4"/>
      <c r="GF7" s="4"/>
      <c r="GG7" s="4"/>
      <c r="GH7" s="4"/>
    </row>
    <row r="8" spans="1:190" x14ac:dyDescent="0.3">
      <c r="A8" t="s">
        <v>196</v>
      </c>
      <c r="B8" t="s">
        <v>197</v>
      </c>
      <c r="C8" s="2">
        <v>41572.04</v>
      </c>
      <c r="D8" s="3">
        <v>44483</v>
      </c>
      <c r="E8" s="2">
        <v>2078.6019999999999</v>
      </c>
      <c r="F8" s="2">
        <v>6235.8059999999996</v>
      </c>
      <c r="G8" s="2">
        <v>33257.631999999998</v>
      </c>
      <c r="H8" s="8"/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6235.8059999999996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</row>
    <row r="9" spans="1:190" x14ac:dyDescent="0.3">
      <c r="A9" s="4" t="s">
        <v>198</v>
      </c>
      <c r="B9" s="4" t="s">
        <v>199</v>
      </c>
      <c r="C9" s="5">
        <v>4192.25</v>
      </c>
      <c r="D9" s="6">
        <v>44483</v>
      </c>
      <c r="E9" s="4">
        <v>209.61</v>
      </c>
      <c r="F9" s="4">
        <v>628.84</v>
      </c>
      <c r="G9" s="5">
        <v>3353.8</v>
      </c>
      <c r="H9" s="9"/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628.84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4"/>
      <c r="GE9" s="4"/>
      <c r="GF9" s="4"/>
      <c r="GG9" s="4"/>
      <c r="GH9" s="4"/>
    </row>
    <row r="10" spans="1:190" x14ac:dyDescent="0.3">
      <c r="A10" t="s">
        <v>200</v>
      </c>
      <c r="B10" t="s">
        <v>201</v>
      </c>
      <c r="C10" s="2">
        <v>21315.89</v>
      </c>
      <c r="D10" s="3">
        <v>44483</v>
      </c>
      <c r="E10" s="2">
        <v>1065.7945</v>
      </c>
      <c r="F10" s="2">
        <v>3197.3834999999999</v>
      </c>
      <c r="G10" s="2">
        <v>17052.712</v>
      </c>
      <c r="H10" s="8"/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3197.3834999999999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</row>
    <row r="11" spans="1:190" x14ac:dyDescent="0.3">
      <c r="A11" t="s">
        <v>202</v>
      </c>
      <c r="B11" t="s">
        <v>203</v>
      </c>
      <c r="C11" s="2">
        <v>28815.759999999998</v>
      </c>
      <c r="D11" s="3">
        <v>44484</v>
      </c>
      <c r="E11" s="2">
        <v>1440.788</v>
      </c>
      <c r="F11" s="2">
        <v>4322.3639999999996</v>
      </c>
      <c r="G11" s="2">
        <v>23052.608</v>
      </c>
      <c r="H11" s="8"/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4322.3639999999996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</row>
    <row r="12" spans="1:190" x14ac:dyDescent="0.3">
      <c r="A12" t="s">
        <v>204</v>
      </c>
      <c r="B12" t="s">
        <v>205</v>
      </c>
      <c r="C12" s="2">
        <v>12307.25</v>
      </c>
      <c r="D12" s="3">
        <v>44487</v>
      </c>
      <c r="E12" s="2">
        <v>615.36249999999995</v>
      </c>
      <c r="F12" s="2">
        <v>1846.0875000000001</v>
      </c>
      <c r="G12" s="2">
        <v>9845.7999999999993</v>
      </c>
      <c r="H12" s="8"/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1846.0875000000001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</row>
    <row r="13" spans="1:190" x14ac:dyDescent="0.3">
      <c r="A13" s="4" t="s">
        <v>206</v>
      </c>
      <c r="B13" s="4" t="s">
        <v>207</v>
      </c>
      <c r="C13" s="4">
        <v>200</v>
      </c>
      <c r="D13" s="6">
        <v>44490</v>
      </c>
      <c r="E13" s="2">
        <v>10</v>
      </c>
      <c r="F13" s="2">
        <v>30</v>
      </c>
      <c r="G13" s="2">
        <v>160</v>
      </c>
      <c r="H13" s="9"/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30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4"/>
      <c r="GE13" s="4"/>
      <c r="GF13" s="4"/>
      <c r="GG13" s="4"/>
      <c r="GH13" s="4"/>
    </row>
    <row r="14" spans="1:190" x14ac:dyDescent="0.3">
      <c r="A14" s="4" t="s">
        <v>208</v>
      </c>
      <c r="B14" s="4" t="s">
        <v>209</v>
      </c>
      <c r="C14" s="4">
        <v>302.25</v>
      </c>
      <c r="D14" s="6">
        <v>44496</v>
      </c>
      <c r="E14" s="2">
        <v>15.11</v>
      </c>
      <c r="F14" s="2">
        <v>45.34</v>
      </c>
      <c r="G14" s="2">
        <v>241.8</v>
      </c>
      <c r="H14" s="9"/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45.34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4"/>
      <c r="GE14" s="4"/>
      <c r="GF14" s="4"/>
      <c r="GG14" s="4"/>
      <c r="GH14" s="4"/>
    </row>
    <row r="15" spans="1:190" x14ac:dyDescent="0.3">
      <c r="A15" s="4" t="s">
        <v>210</v>
      </c>
      <c r="B15" s="4" t="s">
        <v>211</v>
      </c>
      <c r="C15" s="5">
        <v>1000</v>
      </c>
      <c r="D15" s="6">
        <v>44496</v>
      </c>
      <c r="E15" s="2">
        <v>50</v>
      </c>
      <c r="F15" s="2">
        <v>150</v>
      </c>
      <c r="G15" s="2">
        <v>800</v>
      </c>
      <c r="H15" s="9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150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4"/>
      <c r="GE15" s="4"/>
      <c r="GF15" s="4"/>
      <c r="GG15" s="4"/>
      <c r="GH15" s="4"/>
    </row>
    <row r="16" spans="1:190" x14ac:dyDescent="0.3">
      <c r="A16" s="4" t="s">
        <v>212</v>
      </c>
      <c r="B16" s="4" t="s">
        <v>213</v>
      </c>
      <c r="C16" s="5">
        <v>7618.5</v>
      </c>
      <c r="D16" s="6">
        <v>44496</v>
      </c>
      <c r="E16" s="4">
        <v>380.93</v>
      </c>
      <c r="F16" s="5">
        <v>1142.78</v>
      </c>
      <c r="G16" s="5">
        <v>6094.8</v>
      </c>
      <c r="H16" s="9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1142.78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0</v>
      </c>
      <c r="FZ16" s="2">
        <v>0</v>
      </c>
      <c r="GA16" s="2">
        <v>0</v>
      </c>
      <c r="GB16" s="2">
        <v>0</v>
      </c>
      <c r="GC16" s="2">
        <v>0</v>
      </c>
      <c r="GD16" s="4"/>
      <c r="GE16" s="4"/>
      <c r="GF16" s="4"/>
      <c r="GG16" s="4"/>
      <c r="GH16" s="4"/>
    </row>
    <row r="17" spans="1:185" x14ac:dyDescent="0.3">
      <c r="A17" t="s">
        <v>188</v>
      </c>
      <c r="B17" t="s">
        <v>189</v>
      </c>
      <c r="C17" s="2">
        <v>6533.66</v>
      </c>
      <c r="D17" s="3">
        <v>44498</v>
      </c>
      <c r="E17" s="2">
        <v>326.68299999999999</v>
      </c>
      <c r="F17" s="2">
        <v>980.04899999999998</v>
      </c>
      <c r="G17" s="2">
        <v>5226.9279999999999</v>
      </c>
      <c r="H17" s="8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980.04899999999998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</row>
    <row r="18" spans="1:185" x14ac:dyDescent="0.3">
      <c r="A18" t="s">
        <v>214</v>
      </c>
      <c r="B18" t="s">
        <v>215</v>
      </c>
      <c r="C18" s="2">
        <v>813.88</v>
      </c>
      <c r="D18" s="3">
        <v>44498</v>
      </c>
      <c r="E18" s="2">
        <v>40.694000000000003</v>
      </c>
      <c r="F18" s="2">
        <v>122.08199999999999</v>
      </c>
      <c r="G18" s="2">
        <v>651.10400000000004</v>
      </c>
      <c r="H18" s="8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122.08199999999999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</row>
    <row r="19" spans="1:185" x14ac:dyDescent="0.3">
      <c r="A19" t="s">
        <v>216</v>
      </c>
      <c r="B19" t="s">
        <v>217</v>
      </c>
      <c r="C19" s="2">
        <v>18444.189999999999</v>
      </c>
      <c r="D19" s="3">
        <v>44501</v>
      </c>
      <c r="E19" s="2">
        <v>922.20950000000005</v>
      </c>
      <c r="F19" s="2">
        <v>4611.0474999999997</v>
      </c>
      <c r="G19" s="2">
        <v>12910.933000000001</v>
      </c>
      <c r="H19" s="8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4611.0474999999997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</row>
    <row r="20" spans="1:185" x14ac:dyDescent="0.3">
      <c r="A20" t="s">
        <v>218</v>
      </c>
      <c r="B20" t="s">
        <v>219</v>
      </c>
      <c r="C20" s="2">
        <v>140</v>
      </c>
      <c r="D20" s="3">
        <v>44501</v>
      </c>
      <c r="E20" s="2">
        <v>7</v>
      </c>
      <c r="F20" s="2">
        <v>21</v>
      </c>
      <c r="G20" s="2">
        <v>112</v>
      </c>
      <c r="H20" s="8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21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0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0</v>
      </c>
      <c r="EY20" s="2">
        <v>0</v>
      </c>
      <c r="EZ20" s="2">
        <v>0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0</v>
      </c>
      <c r="FU20" s="2">
        <v>0</v>
      </c>
      <c r="FV20" s="2">
        <v>0</v>
      </c>
      <c r="FW20" s="2">
        <v>0</v>
      </c>
      <c r="FX20" s="2">
        <v>0</v>
      </c>
      <c r="FY20" s="2">
        <v>0</v>
      </c>
      <c r="FZ20" s="2">
        <v>0</v>
      </c>
      <c r="GA20" s="2">
        <v>0</v>
      </c>
      <c r="GB20" s="2">
        <v>0</v>
      </c>
      <c r="GC20" s="2">
        <v>0</v>
      </c>
    </row>
    <row r="21" spans="1:185" ht="13.5" customHeight="1" x14ac:dyDescent="0.3">
      <c r="A21" t="s">
        <v>220</v>
      </c>
      <c r="B21" t="s">
        <v>221</v>
      </c>
      <c r="C21" s="2">
        <v>23503.78</v>
      </c>
      <c r="D21" s="3">
        <v>44502</v>
      </c>
      <c r="E21" s="2">
        <v>1175.1890000000001</v>
      </c>
      <c r="F21" s="2">
        <v>3150.567</v>
      </c>
      <c r="G21" s="2">
        <v>19178.024000000001</v>
      </c>
      <c r="H21" s="8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3150.567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</row>
    <row r="22" spans="1:185" x14ac:dyDescent="0.3">
      <c r="A22" t="s">
        <v>222</v>
      </c>
      <c r="B22" t="s">
        <v>223</v>
      </c>
      <c r="C22" s="2">
        <v>8958.69</v>
      </c>
      <c r="D22" s="3">
        <v>44502</v>
      </c>
      <c r="E22" s="2">
        <v>447.93450000000001</v>
      </c>
      <c r="F22" s="2">
        <v>1343.8035</v>
      </c>
      <c r="G22" s="2">
        <v>7166.9520000000002</v>
      </c>
      <c r="H22" s="8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1343.8035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</row>
    <row r="23" spans="1:185" x14ac:dyDescent="0.3">
      <c r="A23" t="s">
        <v>224</v>
      </c>
      <c r="B23" t="s">
        <v>225</v>
      </c>
      <c r="C23" s="2">
        <v>17580.669999999998</v>
      </c>
      <c r="D23" s="3">
        <v>44505</v>
      </c>
      <c r="E23" s="2">
        <v>879.0335</v>
      </c>
      <c r="F23" s="2">
        <v>2637.1005</v>
      </c>
      <c r="G23" s="2">
        <v>14064.536</v>
      </c>
      <c r="H23" s="8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2637.1005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</row>
    <row r="24" spans="1:185" x14ac:dyDescent="0.3">
      <c r="A24" t="s">
        <v>220</v>
      </c>
      <c r="B24" t="s">
        <v>221</v>
      </c>
      <c r="C24" s="2">
        <v>551.66</v>
      </c>
      <c r="D24" s="3">
        <v>44508</v>
      </c>
      <c r="E24" s="2">
        <v>27.582999999999998</v>
      </c>
      <c r="F24" s="2">
        <v>82.748999999999995</v>
      </c>
      <c r="G24" s="2">
        <v>441.32799999999997</v>
      </c>
      <c r="H24" s="8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82.748999999999995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0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</row>
    <row r="25" spans="1:185" x14ac:dyDescent="0.3">
      <c r="A25" t="s">
        <v>226</v>
      </c>
      <c r="B25" t="s">
        <v>227</v>
      </c>
      <c r="C25" s="2">
        <v>100.28</v>
      </c>
      <c r="D25" s="3">
        <v>44508</v>
      </c>
      <c r="E25" s="2">
        <v>5.0140000000000002</v>
      </c>
      <c r="F25" s="2">
        <v>15.042</v>
      </c>
      <c r="G25" s="2">
        <v>80.224000000000004</v>
      </c>
      <c r="H25" s="8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15.042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</row>
    <row r="26" spans="1:185" x14ac:dyDescent="0.3">
      <c r="A26" t="s">
        <v>228</v>
      </c>
      <c r="B26" t="s">
        <v>229</v>
      </c>
      <c r="C26" s="2">
        <v>19446.080000000002</v>
      </c>
      <c r="D26" s="3">
        <v>44509</v>
      </c>
      <c r="E26" s="2">
        <v>972.30399999999997</v>
      </c>
      <c r="F26" s="2">
        <v>2916.9119999999998</v>
      </c>
      <c r="G26" s="2">
        <v>15556.864</v>
      </c>
      <c r="H26" s="8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2916.9119999999998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</row>
    <row r="27" spans="1:185" x14ac:dyDescent="0.3">
      <c r="A27" t="s">
        <v>230</v>
      </c>
      <c r="B27" t="s">
        <v>231</v>
      </c>
      <c r="C27" s="2">
        <v>5270.65</v>
      </c>
      <c r="D27" s="3">
        <v>44509</v>
      </c>
      <c r="E27" s="2">
        <v>263.53250000000003</v>
      </c>
      <c r="F27" s="2">
        <v>790.59749999999997</v>
      </c>
      <c r="G27" s="2">
        <v>4216.5200000000004</v>
      </c>
      <c r="H27" s="8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790.59749999999997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</row>
    <row r="28" spans="1:185" x14ac:dyDescent="0.3">
      <c r="A28" t="s">
        <v>232</v>
      </c>
      <c r="B28" t="s">
        <v>233</v>
      </c>
      <c r="C28" s="2">
        <v>12967.19</v>
      </c>
      <c r="D28" s="3">
        <v>44509</v>
      </c>
      <c r="E28" s="2">
        <v>648.35950000000003</v>
      </c>
      <c r="F28" s="2">
        <v>3241.7975000000001</v>
      </c>
      <c r="G28" s="2">
        <v>9077.0329999999994</v>
      </c>
      <c r="H28" s="8"/>
      <c r="I28" s="2">
        <v>0</v>
      </c>
      <c r="J28" s="2">
        <v>0</v>
      </c>
      <c r="K28" s="2">
        <v>3241.7975000000001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</row>
    <row r="29" spans="1:185" x14ac:dyDescent="0.3">
      <c r="A29" t="s">
        <v>234</v>
      </c>
      <c r="B29" t="s">
        <v>235</v>
      </c>
      <c r="C29" s="2">
        <v>10349.6</v>
      </c>
      <c r="D29" s="3">
        <v>44509</v>
      </c>
      <c r="E29" s="2">
        <v>517.48</v>
      </c>
      <c r="F29" s="2">
        <v>1552.44</v>
      </c>
      <c r="G29" s="2">
        <v>8279.68</v>
      </c>
      <c r="H29" s="8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1552.44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</row>
    <row r="30" spans="1:185" x14ac:dyDescent="0.3">
      <c r="A30" t="s">
        <v>236</v>
      </c>
      <c r="B30" t="s">
        <v>237</v>
      </c>
      <c r="C30" s="2">
        <v>863897.13</v>
      </c>
      <c r="D30" s="3">
        <v>44515</v>
      </c>
      <c r="E30" s="2">
        <v>43194.856500000002</v>
      </c>
      <c r="F30" s="2">
        <v>215974.2825</v>
      </c>
      <c r="G30" s="2">
        <v>604727.99100000004</v>
      </c>
      <c r="H30" s="8"/>
      <c r="I30" s="2">
        <v>0</v>
      </c>
      <c r="J30" s="2">
        <v>0</v>
      </c>
      <c r="K30" s="2">
        <v>0</v>
      </c>
      <c r="L30" s="2">
        <v>215974.2825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0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0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</row>
    <row r="31" spans="1:185" x14ac:dyDescent="0.3">
      <c r="A31" t="s">
        <v>238</v>
      </c>
      <c r="B31" t="s">
        <v>239</v>
      </c>
      <c r="C31" s="2">
        <v>3697.78</v>
      </c>
      <c r="D31" s="3">
        <v>44515</v>
      </c>
      <c r="E31" s="2">
        <v>184.88900000000001</v>
      </c>
      <c r="F31" s="2">
        <v>554.66700000000003</v>
      </c>
      <c r="G31" s="2">
        <v>2958.2240000000002</v>
      </c>
      <c r="H31" s="8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554.66700000000003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</row>
    <row r="32" spans="1:185" x14ac:dyDescent="0.3">
      <c r="A32" t="s">
        <v>240</v>
      </c>
      <c r="C32" s="2">
        <v>112482.56</v>
      </c>
      <c r="D32" s="3">
        <v>44516</v>
      </c>
      <c r="E32" s="2">
        <v>5624.1279999999997</v>
      </c>
      <c r="F32" s="2">
        <v>16872.383999999998</v>
      </c>
      <c r="G32" s="2">
        <v>89986.047999999995</v>
      </c>
      <c r="H32" s="8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16872.383999999998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</row>
    <row r="33" spans="1:185" x14ac:dyDescent="0.3">
      <c r="A33" t="s">
        <v>241</v>
      </c>
      <c r="B33" t="s">
        <v>242</v>
      </c>
      <c r="C33" s="2">
        <v>6284.06</v>
      </c>
      <c r="D33" s="3">
        <v>44518</v>
      </c>
      <c r="E33" s="2">
        <v>314.20299999999997</v>
      </c>
      <c r="F33" s="2">
        <v>785.553</v>
      </c>
      <c r="G33" s="2">
        <v>5184.3040000000001</v>
      </c>
      <c r="H33" s="8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785.553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</row>
    <row r="34" spans="1:185" x14ac:dyDescent="0.3">
      <c r="A34" t="s">
        <v>243</v>
      </c>
      <c r="B34" t="s">
        <v>244</v>
      </c>
      <c r="C34" s="2">
        <v>1474.24</v>
      </c>
      <c r="D34" s="3">
        <v>44522</v>
      </c>
      <c r="E34" s="2">
        <v>73.712000000000003</v>
      </c>
      <c r="F34" s="2">
        <v>221.136</v>
      </c>
      <c r="G34" s="2">
        <v>1179.3920000000001</v>
      </c>
      <c r="H34" s="8"/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221.136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</row>
    <row r="35" spans="1:185" x14ac:dyDescent="0.3">
      <c r="A35" t="s">
        <v>245</v>
      </c>
      <c r="B35" t="s">
        <v>246</v>
      </c>
      <c r="C35" s="2">
        <v>2152.61</v>
      </c>
      <c r="D35" s="3">
        <v>44522</v>
      </c>
      <c r="E35" s="2">
        <v>107.6305</v>
      </c>
      <c r="F35" s="2">
        <v>322.89150000000001</v>
      </c>
      <c r="G35" s="2">
        <v>1722.088</v>
      </c>
      <c r="H35" s="8"/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322.89150000000001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0</v>
      </c>
      <c r="FZ35" s="2">
        <v>0</v>
      </c>
      <c r="GA35" s="2">
        <v>0</v>
      </c>
      <c r="GB35" s="2">
        <v>0</v>
      </c>
      <c r="GC35" s="2">
        <v>0</v>
      </c>
    </row>
    <row r="36" spans="1:185" x14ac:dyDescent="0.3">
      <c r="A36" t="s">
        <v>247</v>
      </c>
      <c r="B36" t="s">
        <v>248</v>
      </c>
      <c r="C36" s="2">
        <v>3357.92</v>
      </c>
      <c r="D36" s="3">
        <v>44523</v>
      </c>
      <c r="E36" s="2">
        <v>167.89599999999999</v>
      </c>
      <c r="F36" s="2">
        <v>839.48</v>
      </c>
      <c r="G36" s="2">
        <v>2350.5439999999999</v>
      </c>
      <c r="H36" s="8"/>
      <c r="I36" s="2">
        <v>0</v>
      </c>
      <c r="J36" s="2">
        <v>0</v>
      </c>
      <c r="K36" s="2">
        <v>839.48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</row>
    <row r="37" spans="1:185" x14ac:dyDescent="0.3">
      <c r="A37" t="s">
        <v>249</v>
      </c>
      <c r="B37" t="s">
        <v>250</v>
      </c>
      <c r="C37" s="2">
        <v>79193.320000000007</v>
      </c>
      <c r="D37" s="3">
        <v>44523</v>
      </c>
      <c r="E37" s="2">
        <v>3959.6660000000002</v>
      </c>
      <c r="F37" s="2">
        <v>11878.998</v>
      </c>
      <c r="G37" s="2">
        <v>63354.656000000003</v>
      </c>
      <c r="H37" s="8"/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11878.998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</row>
    <row r="38" spans="1:185" x14ac:dyDescent="0.3">
      <c r="A38" t="s">
        <v>210</v>
      </c>
      <c r="B38" t="s">
        <v>211</v>
      </c>
      <c r="C38" s="2">
        <v>1000</v>
      </c>
      <c r="D38" s="3">
        <v>44525</v>
      </c>
      <c r="E38" s="2">
        <v>50</v>
      </c>
      <c r="F38" s="2">
        <v>150</v>
      </c>
      <c r="G38" s="2">
        <v>800</v>
      </c>
      <c r="H38" s="8"/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150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0</v>
      </c>
      <c r="FZ38" s="2">
        <v>0</v>
      </c>
      <c r="GA38" s="2">
        <v>0</v>
      </c>
      <c r="GB38" s="2">
        <v>0</v>
      </c>
      <c r="GC38" s="2">
        <v>0</v>
      </c>
    </row>
    <row r="39" spans="1:185" x14ac:dyDescent="0.3">
      <c r="A39" t="s">
        <v>208</v>
      </c>
      <c r="B39" t="s">
        <v>209</v>
      </c>
      <c r="C39" s="2">
        <v>302.25</v>
      </c>
      <c r="D39" s="3">
        <v>44529</v>
      </c>
      <c r="E39" s="2">
        <v>15.112500000000001</v>
      </c>
      <c r="F39" s="2">
        <v>45.337499999999999</v>
      </c>
      <c r="G39" s="2">
        <v>241.8</v>
      </c>
      <c r="H39" s="8"/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45.337499999999999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</row>
    <row r="40" spans="1:185" x14ac:dyDescent="0.3">
      <c r="A40" t="s">
        <v>251</v>
      </c>
      <c r="B40" t="s">
        <v>252</v>
      </c>
      <c r="C40" s="2">
        <v>38414.74</v>
      </c>
      <c r="D40" s="3">
        <v>44529</v>
      </c>
      <c r="E40" s="2">
        <v>1920.7370000000001</v>
      </c>
      <c r="F40" s="2">
        <v>5387.2110000000002</v>
      </c>
      <c r="G40" s="2">
        <v>31106.792000000001</v>
      </c>
      <c r="H40" s="8"/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5387.2110000000002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</row>
    <row r="41" spans="1:185" x14ac:dyDescent="0.3">
      <c r="A41" t="s">
        <v>253</v>
      </c>
      <c r="B41" t="s">
        <v>254</v>
      </c>
      <c r="C41" s="2">
        <v>3027.56</v>
      </c>
      <c r="D41" s="3">
        <v>44529</v>
      </c>
      <c r="E41" s="2">
        <v>151.37799999999999</v>
      </c>
      <c r="F41" s="2">
        <v>454.13400000000001</v>
      </c>
      <c r="G41" s="2">
        <v>2422.0479999999998</v>
      </c>
      <c r="H41" s="8"/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454.13400000000001</v>
      </c>
      <c r="GC41" s="2">
        <v>0</v>
      </c>
    </row>
    <row r="42" spans="1:185" x14ac:dyDescent="0.3">
      <c r="A42" t="s">
        <v>255</v>
      </c>
      <c r="B42" t="s">
        <v>256</v>
      </c>
      <c r="C42" s="2">
        <v>4461.2299999999996</v>
      </c>
      <c r="D42" s="3">
        <v>44529</v>
      </c>
      <c r="E42" s="2">
        <v>223.0615</v>
      </c>
      <c r="F42" s="2">
        <v>669.18449999999996</v>
      </c>
      <c r="G42" s="2">
        <v>3568.9839999999999</v>
      </c>
      <c r="H42" s="8"/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669.18449999999996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</row>
    <row r="43" spans="1:185" x14ac:dyDescent="0.3">
      <c r="A43" t="s">
        <v>218</v>
      </c>
      <c r="B43" t="s">
        <v>219</v>
      </c>
      <c r="C43" s="2">
        <v>140</v>
      </c>
      <c r="D43" s="3">
        <v>44531</v>
      </c>
      <c r="E43" s="2">
        <v>7</v>
      </c>
      <c r="F43" s="2">
        <v>21</v>
      </c>
      <c r="G43" s="2">
        <v>112</v>
      </c>
      <c r="H43" s="8"/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21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</row>
    <row r="44" spans="1:185" x14ac:dyDescent="0.3">
      <c r="A44" t="s">
        <v>257</v>
      </c>
      <c r="B44" t="s">
        <v>258</v>
      </c>
      <c r="C44" s="2">
        <v>5753.45</v>
      </c>
      <c r="D44" s="3">
        <v>44531</v>
      </c>
      <c r="E44" s="2">
        <v>287.67250000000001</v>
      </c>
      <c r="F44" s="2">
        <v>863.01750000000004</v>
      </c>
      <c r="G44" s="2">
        <v>4602.76</v>
      </c>
      <c r="H44" s="8"/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863.01750000000004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0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0</v>
      </c>
      <c r="FZ44" s="2">
        <v>0</v>
      </c>
      <c r="GA44" s="2">
        <v>0</v>
      </c>
      <c r="GB44" s="2">
        <v>0</v>
      </c>
      <c r="GC44" s="2">
        <v>0</v>
      </c>
    </row>
    <row r="45" spans="1:185" x14ac:dyDescent="0.3">
      <c r="A45" t="s">
        <v>206</v>
      </c>
      <c r="B45" t="s">
        <v>207</v>
      </c>
      <c r="C45" s="2">
        <v>100</v>
      </c>
      <c r="D45" s="3">
        <v>44532</v>
      </c>
      <c r="E45" s="2">
        <v>5</v>
      </c>
      <c r="F45" s="2">
        <v>15</v>
      </c>
      <c r="G45" s="2">
        <v>80</v>
      </c>
      <c r="H45" s="8"/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15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</row>
    <row r="46" spans="1:185" x14ac:dyDescent="0.3">
      <c r="A46" t="s">
        <v>259</v>
      </c>
      <c r="B46" t="s">
        <v>260</v>
      </c>
      <c r="C46" s="2">
        <v>885.09</v>
      </c>
      <c r="D46" s="3">
        <v>44532</v>
      </c>
      <c r="E46" s="2">
        <v>44.2545</v>
      </c>
      <c r="F46" s="2">
        <v>32.606999999999999</v>
      </c>
      <c r="G46" s="2">
        <v>808.22850000000005</v>
      </c>
      <c r="H46" s="8"/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32.606999999999999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</row>
    <row r="47" spans="1:185" x14ac:dyDescent="0.3">
      <c r="A47" t="s">
        <v>261</v>
      </c>
      <c r="B47" t="s">
        <v>262</v>
      </c>
      <c r="C47" s="2">
        <v>500</v>
      </c>
      <c r="D47" s="3">
        <v>44533</v>
      </c>
      <c r="E47" s="2">
        <v>25</v>
      </c>
      <c r="F47" s="2">
        <v>75</v>
      </c>
      <c r="G47" s="2">
        <v>400</v>
      </c>
      <c r="H47" s="8"/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75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</row>
    <row r="48" spans="1:185" x14ac:dyDescent="0.3">
      <c r="A48" t="s">
        <v>263</v>
      </c>
      <c r="B48" t="s">
        <v>264</v>
      </c>
      <c r="C48" s="2">
        <v>40402.19</v>
      </c>
      <c r="D48" s="3">
        <v>44537</v>
      </c>
      <c r="E48" s="2">
        <v>2020.1095</v>
      </c>
      <c r="F48" s="2">
        <v>6060.3284999999996</v>
      </c>
      <c r="G48" s="2">
        <v>32321.752</v>
      </c>
      <c r="H48" s="8"/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6060.3284999999996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0</v>
      </c>
      <c r="FZ48" s="2">
        <v>0</v>
      </c>
      <c r="GA48" s="2">
        <v>0</v>
      </c>
      <c r="GB48" s="2">
        <v>0</v>
      </c>
      <c r="GC48" s="2">
        <v>0</v>
      </c>
    </row>
    <row r="49" spans="1:185" x14ac:dyDescent="0.3">
      <c r="A49" t="s">
        <v>265</v>
      </c>
      <c r="B49" t="s">
        <v>266</v>
      </c>
      <c r="C49" s="2">
        <v>1894.87</v>
      </c>
      <c r="D49" s="3">
        <v>44539</v>
      </c>
      <c r="E49" s="2">
        <v>94.743499999999997</v>
      </c>
      <c r="F49" s="2">
        <v>284.23050000000001</v>
      </c>
      <c r="G49" s="2">
        <v>1515.896</v>
      </c>
      <c r="H49" s="8"/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284.23050000000001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</row>
    <row r="50" spans="1:185" x14ac:dyDescent="0.3">
      <c r="A50" t="s">
        <v>267</v>
      </c>
      <c r="B50" t="s">
        <v>268</v>
      </c>
      <c r="C50" s="2">
        <v>1074.96</v>
      </c>
      <c r="D50" s="3">
        <v>44543</v>
      </c>
      <c r="E50" s="2">
        <v>53.747999999999998</v>
      </c>
      <c r="F50" s="2">
        <v>161.244</v>
      </c>
      <c r="G50" s="2">
        <v>859.96799999999996</v>
      </c>
      <c r="H50" s="8"/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161.244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</row>
    <row r="51" spans="1:185" x14ac:dyDescent="0.3">
      <c r="A51" t="s">
        <v>269</v>
      </c>
      <c r="B51" t="s">
        <v>270</v>
      </c>
      <c r="C51" s="2">
        <v>827.88</v>
      </c>
      <c r="D51" s="3">
        <v>44543</v>
      </c>
      <c r="E51" s="2">
        <v>41.393999999999998</v>
      </c>
      <c r="F51" s="2">
        <v>124.182</v>
      </c>
      <c r="G51" s="2">
        <v>662.30399999999997</v>
      </c>
      <c r="H51" s="8"/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124.182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</row>
    <row r="52" spans="1:185" x14ac:dyDescent="0.3">
      <c r="A52" t="s">
        <v>271</v>
      </c>
      <c r="B52" t="s">
        <v>272</v>
      </c>
      <c r="C52" s="2">
        <v>-4349.6000000000004</v>
      </c>
      <c r="D52" s="3">
        <v>44544</v>
      </c>
      <c r="E52" s="2">
        <v>-217.48</v>
      </c>
      <c r="F52" s="2">
        <v>-652.44000000000005</v>
      </c>
      <c r="G52" s="2">
        <v>-3479.68</v>
      </c>
      <c r="H52" s="8"/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-652.44000000000005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0</v>
      </c>
      <c r="FZ52" s="2">
        <v>0</v>
      </c>
      <c r="GA52" s="2">
        <v>0</v>
      </c>
      <c r="GB52" s="2">
        <v>0</v>
      </c>
      <c r="GC52" s="2">
        <v>0</v>
      </c>
    </row>
    <row r="53" spans="1:185" x14ac:dyDescent="0.3">
      <c r="A53" t="s">
        <v>273</v>
      </c>
      <c r="B53" t="s">
        <v>274</v>
      </c>
      <c r="C53" s="2">
        <v>23595.38</v>
      </c>
      <c r="D53" s="3">
        <v>44545</v>
      </c>
      <c r="E53" s="2">
        <v>1179.769</v>
      </c>
      <c r="F53" s="2">
        <v>5898.8450000000003</v>
      </c>
      <c r="G53" s="2">
        <v>16516.766</v>
      </c>
      <c r="H53" s="8"/>
      <c r="I53" s="2">
        <v>0</v>
      </c>
      <c r="J53" s="2">
        <v>0</v>
      </c>
      <c r="K53" s="2">
        <v>0</v>
      </c>
      <c r="L53" s="2">
        <v>5898.8450000000003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</row>
    <row r="54" spans="1:185" x14ac:dyDescent="0.3">
      <c r="A54" t="s">
        <v>275</v>
      </c>
      <c r="B54" t="s">
        <v>276</v>
      </c>
      <c r="C54" s="2">
        <v>1824.28</v>
      </c>
      <c r="D54" s="3">
        <v>44545</v>
      </c>
      <c r="E54" s="2">
        <v>91.213999999999999</v>
      </c>
      <c r="F54" s="2">
        <v>456.07</v>
      </c>
      <c r="G54" s="2">
        <v>1276.9960000000001</v>
      </c>
      <c r="H54" s="8"/>
      <c r="I54" s="2">
        <v>0</v>
      </c>
      <c r="J54" s="2">
        <v>0</v>
      </c>
      <c r="K54" s="2">
        <v>0</v>
      </c>
      <c r="L54" s="2">
        <v>0</v>
      </c>
      <c r="M54" s="2">
        <v>456.07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0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</row>
    <row r="55" spans="1:185" x14ac:dyDescent="0.3">
      <c r="A55" t="s">
        <v>277</v>
      </c>
      <c r="B55" t="s">
        <v>278</v>
      </c>
      <c r="C55" s="2">
        <v>15405.72</v>
      </c>
      <c r="D55" s="3">
        <v>44545</v>
      </c>
      <c r="E55" s="2">
        <v>770.28599999999994</v>
      </c>
      <c r="F55" s="2">
        <v>2310.8580000000002</v>
      </c>
      <c r="G55" s="2">
        <v>12324.575999999999</v>
      </c>
      <c r="H55" s="8"/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2310.8580000000002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</row>
    <row r="56" spans="1:185" x14ac:dyDescent="0.3">
      <c r="A56" t="s">
        <v>279</v>
      </c>
      <c r="B56" t="s">
        <v>280</v>
      </c>
      <c r="C56" s="2">
        <v>13.85</v>
      </c>
      <c r="D56" s="3">
        <v>44546</v>
      </c>
      <c r="E56" s="2">
        <v>0.6925</v>
      </c>
      <c r="F56" s="2">
        <v>3.4624999999999999</v>
      </c>
      <c r="G56" s="2">
        <v>9.6950000000000003</v>
      </c>
      <c r="H56" s="8"/>
      <c r="I56" s="2">
        <v>0</v>
      </c>
      <c r="J56" s="2">
        <v>0</v>
      </c>
      <c r="K56" s="2">
        <v>0</v>
      </c>
      <c r="L56" s="2">
        <v>3.4624999999999999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</row>
    <row r="57" spans="1:185" x14ac:dyDescent="0.3">
      <c r="A57" t="s">
        <v>281</v>
      </c>
      <c r="B57" t="s">
        <v>282</v>
      </c>
      <c r="C57" s="2">
        <v>6534.11</v>
      </c>
      <c r="D57" s="3">
        <v>44547</v>
      </c>
      <c r="E57" s="2">
        <v>326.70549999999997</v>
      </c>
      <c r="F57" s="2">
        <v>980.11649999999997</v>
      </c>
      <c r="G57" s="2">
        <v>5227.2879999999996</v>
      </c>
      <c r="H57" s="8"/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980.11649999999997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0</v>
      </c>
      <c r="FI57" s="2">
        <v>0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</row>
    <row r="58" spans="1:185" x14ac:dyDescent="0.3">
      <c r="A58" t="s">
        <v>273</v>
      </c>
      <c r="B58" t="s">
        <v>274</v>
      </c>
      <c r="C58" s="2">
        <v>410.11</v>
      </c>
      <c r="D58" s="3">
        <v>44550</v>
      </c>
      <c r="E58" s="2">
        <v>20.505500000000001</v>
      </c>
      <c r="F58" s="2">
        <v>102.5275</v>
      </c>
      <c r="G58" s="2">
        <v>287.077</v>
      </c>
      <c r="H58" s="8"/>
      <c r="I58" s="2">
        <v>0</v>
      </c>
      <c r="J58" s="2">
        <v>0</v>
      </c>
      <c r="K58" s="2">
        <v>0</v>
      </c>
      <c r="L58" s="2">
        <v>102.5275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</row>
    <row r="59" spans="1:185" x14ac:dyDescent="0.3">
      <c r="A59" t="s">
        <v>283</v>
      </c>
      <c r="B59" t="s">
        <v>284</v>
      </c>
      <c r="C59" s="2">
        <v>6922.22</v>
      </c>
      <c r="D59" s="3">
        <v>44552</v>
      </c>
      <c r="E59" s="2">
        <v>346.11099999999999</v>
      </c>
      <c r="F59" s="2">
        <v>1038.3330000000001</v>
      </c>
      <c r="G59" s="2">
        <v>5537.7759999999998</v>
      </c>
      <c r="H59" s="8"/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1038.3330000000001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</row>
    <row r="60" spans="1:185" x14ac:dyDescent="0.3">
      <c r="A60" t="s">
        <v>279</v>
      </c>
      <c r="B60" t="s">
        <v>280</v>
      </c>
      <c r="C60" s="2">
        <v>13.85</v>
      </c>
      <c r="D60" s="3">
        <v>44552</v>
      </c>
      <c r="E60" s="2">
        <v>0.6925</v>
      </c>
      <c r="F60" s="2">
        <v>3.4624999999999999</v>
      </c>
      <c r="G60" s="2">
        <v>9.6950000000000003</v>
      </c>
      <c r="H60" s="8"/>
      <c r="I60" s="2">
        <v>0</v>
      </c>
      <c r="J60" s="2">
        <v>0</v>
      </c>
      <c r="K60" s="2">
        <v>0</v>
      </c>
      <c r="L60" s="2">
        <v>3.4624999999999999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</row>
    <row r="61" spans="1:185" x14ac:dyDescent="0.3">
      <c r="A61" t="s">
        <v>279</v>
      </c>
      <c r="B61" t="s">
        <v>280</v>
      </c>
      <c r="C61" s="2">
        <v>-13.85</v>
      </c>
      <c r="D61" s="3">
        <v>44552</v>
      </c>
      <c r="E61" s="2">
        <v>-0.6925</v>
      </c>
      <c r="F61" s="2">
        <v>-3.4624999999999999</v>
      </c>
      <c r="G61" s="2">
        <v>-9.6950000000000003</v>
      </c>
      <c r="H61" s="8"/>
      <c r="I61" s="2">
        <v>0</v>
      </c>
      <c r="J61" s="2">
        <v>0</v>
      </c>
      <c r="K61" s="2">
        <v>0</v>
      </c>
      <c r="L61" s="2">
        <v>-3.4624999999999999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0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</row>
    <row r="62" spans="1:185" x14ac:dyDescent="0.3">
      <c r="A62" t="s">
        <v>208</v>
      </c>
      <c r="B62" t="s">
        <v>209</v>
      </c>
      <c r="C62" s="2">
        <v>302.25</v>
      </c>
      <c r="D62" s="3">
        <v>44559</v>
      </c>
      <c r="E62" s="2">
        <v>15.112500000000001</v>
      </c>
      <c r="F62" s="2">
        <v>45.337499999999999</v>
      </c>
      <c r="G62" s="2">
        <v>241.8</v>
      </c>
      <c r="H62" s="8"/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45.337499999999999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</row>
    <row r="63" spans="1:185" x14ac:dyDescent="0.3">
      <c r="A63" t="s">
        <v>210</v>
      </c>
      <c r="B63" t="s">
        <v>211</v>
      </c>
      <c r="C63" s="2">
        <v>1000</v>
      </c>
      <c r="D63" s="3">
        <v>44559</v>
      </c>
      <c r="E63" s="2">
        <v>50</v>
      </c>
      <c r="F63" s="2">
        <v>150</v>
      </c>
      <c r="G63" s="2">
        <v>800</v>
      </c>
      <c r="H63" s="8"/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150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</row>
    <row r="64" spans="1:185" x14ac:dyDescent="0.3">
      <c r="A64" t="s">
        <v>285</v>
      </c>
      <c r="B64" t="s">
        <v>286</v>
      </c>
      <c r="C64" s="2">
        <v>5242.01</v>
      </c>
      <c r="D64" s="3">
        <v>44561</v>
      </c>
      <c r="E64" s="2">
        <v>262.10050000000001</v>
      </c>
      <c r="F64" s="2">
        <v>786.30150000000003</v>
      </c>
      <c r="G64" s="2">
        <v>4193.6080000000002</v>
      </c>
      <c r="H64" s="8"/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786.30150000000003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</row>
    <row r="65" spans="1:185" x14ac:dyDescent="0.3">
      <c r="A65" t="s">
        <v>287</v>
      </c>
      <c r="B65" t="s">
        <v>288</v>
      </c>
      <c r="C65" s="2">
        <v>402.51</v>
      </c>
      <c r="D65" s="3">
        <v>44561</v>
      </c>
      <c r="E65" s="2">
        <v>20.125499999999999</v>
      </c>
      <c r="F65" s="2">
        <v>60.3765</v>
      </c>
      <c r="G65" s="2">
        <v>322.00799999999998</v>
      </c>
      <c r="H65" s="8"/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60.3765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0</v>
      </c>
      <c r="FZ65" s="2">
        <v>0</v>
      </c>
      <c r="GA65" s="2">
        <v>0</v>
      </c>
      <c r="GB65" s="2">
        <v>0</v>
      </c>
      <c r="GC65" s="2">
        <v>0</v>
      </c>
    </row>
    <row r="66" spans="1:185" x14ac:dyDescent="0.3">
      <c r="A66" t="s">
        <v>289</v>
      </c>
      <c r="B66" t="s">
        <v>290</v>
      </c>
      <c r="C66" s="2">
        <v>2750.59</v>
      </c>
      <c r="D66" s="3">
        <v>44565</v>
      </c>
      <c r="E66" s="2">
        <v>137.52950000000001</v>
      </c>
      <c r="F66" s="2">
        <v>412.58850000000001</v>
      </c>
      <c r="G66" s="2">
        <v>2200.4720000000002</v>
      </c>
      <c r="H66" s="8"/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412.58850000000001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0</v>
      </c>
      <c r="FZ66" s="2">
        <v>0</v>
      </c>
      <c r="GA66" s="2">
        <v>0</v>
      </c>
      <c r="GB66" s="2">
        <v>0</v>
      </c>
      <c r="GC66" s="2">
        <v>0</v>
      </c>
    </row>
    <row r="67" spans="1:185" x14ac:dyDescent="0.3">
      <c r="A67" t="s">
        <v>218</v>
      </c>
      <c r="B67" t="s">
        <v>219</v>
      </c>
      <c r="C67" s="2">
        <v>140</v>
      </c>
      <c r="D67" s="3">
        <v>44565</v>
      </c>
      <c r="E67" s="2">
        <v>7</v>
      </c>
      <c r="F67" s="2">
        <v>21</v>
      </c>
      <c r="G67" s="2">
        <v>112</v>
      </c>
      <c r="H67" s="8"/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21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</row>
    <row r="68" spans="1:185" x14ac:dyDescent="0.3">
      <c r="A68" t="s">
        <v>206</v>
      </c>
      <c r="B68" t="s">
        <v>207</v>
      </c>
      <c r="C68" s="2">
        <v>110</v>
      </c>
      <c r="D68" s="3">
        <v>44565</v>
      </c>
      <c r="E68" s="2">
        <v>5.5</v>
      </c>
      <c r="F68" s="2">
        <v>16.5</v>
      </c>
      <c r="G68" s="2">
        <v>88</v>
      </c>
      <c r="H68" s="8"/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16.5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0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</row>
    <row r="69" spans="1:185" x14ac:dyDescent="0.3">
      <c r="A69" t="s">
        <v>291</v>
      </c>
      <c r="B69" t="s">
        <v>292</v>
      </c>
      <c r="C69" s="2">
        <v>14687.26</v>
      </c>
      <c r="D69" s="3">
        <v>44565</v>
      </c>
      <c r="E69" s="2">
        <v>734.36300000000006</v>
      </c>
      <c r="F69" s="2">
        <v>2203.0889999999999</v>
      </c>
      <c r="G69" s="2">
        <v>11749.808000000001</v>
      </c>
      <c r="H69" s="8"/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2203.0889999999999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</row>
    <row r="70" spans="1:185" x14ac:dyDescent="0.3">
      <c r="A70" t="s">
        <v>293</v>
      </c>
      <c r="B70" t="s">
        <v>294</v>
      </c>
      <c r="C70" s="2">
        <v>979.04</v>
      </c>
      <c r="D70" s="3">
        <v>44566</v>
      </c>
      <c r="E70" s="2">
        <v>48.951999999999998</v>
      </c>
      <c r="F70" s="2">
        <v>146.85599999999999</v>
      </c>
      <c r="G70" s="2">
        <v>783.23199999999997</v>
      </c>
      <c r="H70" s="8"/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146.85599999999999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</row>
    <row r="71" spans="1:185" x14ac:dyDescent="0.3">
      <c r="A71" t="s">
        <v>285</v>
      </c>
      <c r="B71" t="s">
        <v>286</v>
      </c>
      <c r="C71" s="2">
        <v>5400.85</v>
      </c>
      <c r="D71" s="3">
        <v>44568</v>
      </c>
      <c r="E71" s="2">
        <v>270.04250000000002</v>
      </c>
      <c r="F71" s="2">
        <v>810.12750000000005</v>
      </c>
      <c r="G71" s="2">
        <v>4320.68</v>
      </c>
      <c r="H71" s="8"/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810.12750000000005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</row>
    <row r="72" spans="1:185" x14ac:dyDescent="0.3">
      <c r="A72" t="s">
        <v>295</v>
      </c>
      <c r="B72" t="s">
        <v>296</v>
      </c>
      <c r="C72" s="2">
        <v>1085.2</v>
      </c>
      <c r="D72" s="3">
        <v>44571</v>
      </c>
      <c r="E72" s="2">
        <v>54.26</v>
      </c>
      <c r="F72" s="2">
        <v>162.78</v>
      </c>
      <c r="G72" s="2">
        <v>868.16</v>
      </c>
      <c r="H72" s="8"/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162.78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</row>
    <row r="73" spans="1:185" x14ac:dyDescent="0.3">
      <c r="A73" t="s">
        <v>297</v>
      </c>
      <c r="B73" t="s">
        <v>298</v>
      </c>
      <c r="C73" s="2">
        <v>2500</v>
      </c>
      <c r="D73" s="3">
        <v>44571</v>
      </c>
      <c r="E73" s="2">
        <v>125</v>
      </c>
      <c r="F73" s="2">
        <v>0</v>
      </c>
      <c r="G73" s="2">
        <v>2375</v>
      </c>
      <c r="H73" s="8"/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</row>
    <row r="74" spans="1:185" x14ac:dyDescent="0.3">
      <c r="A74" t="s">
        <v>299</v>
      </c>
      <c r="B74" t="s">
        <v>300</v>
      </c>
      <c r="C74" s="2">
        <v>7836.07</v>
      </c>
      <c r="D74" s="3">
        <v>44572</v>
      </c>
      <c r="E74" s="2">
        <v>391.80349999999999</v>
      </c>
      <c r="F74" s="2">
        <v>1175.4105</v>
      </c>
      <c r="G74" s="2">
        <v>6268.8559999999998</v>
      </c>
      <c r="H74" s="8"/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1175.4105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0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</row>
    <row r="75" spans="1:185" x14ac:dyDescent="0.3">
      <c r="A75" t="s">
        <v>301</v>
      </c>
      <c r="B75" t="s">
        <v>302</v>
      </c>
      <c r="C75" s="2">
        <v>5613.3</v>
      </c>
      <c r="D75" s="3">
        <v>44574</v>
      </c>
      <c r="E75" s="2">
        <v>280.66500000000002</v>
      </c>
      <c r="F75" s="2">
        <v>1403.325</v>
      </c>
      <c r="G75" s="2">
        <v>3929.31</v>
      </c>
      <c r="H75" s="8"/>
      <c r="I75" s="2">
        <v>0</v>
      </c>
      <c r="J75" s="2">
        <v>0</v>
      </c>
      <c r="K75" s="2">
        <v>0</v>
      </c>
      <c r="L75" s="2">
        <v>0</v>
      </c>
      <c r="M75" s="2">
        <v>1403.325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</row>
    <row r="76" spans="1:185" x14ac:dyDescent="0.3">
      <c r="A76" t="s">
        <v>301</v>
      </c>
      <c r="B76" t="s">
        <v>302</v>
      </c>
      <c r="C76" s="2">
        <v>5783.4</v>
      </c>
      <c r="D76" s="3">
        <v>44574</v>
      </c>
      <c r="E76" s="2">
        <v>289.17</v>
      </c>
      <c r="F76" s="2">
        <v>1445.85</v>
      </c>
      <c r="G76" s="2">
        <v>4048.38</v>
      </c>
      <c r="H76" s="8"/>
      <c r="I76" s="2">
        <v>0</v>
      </c>
      <c r="J76" s="2">
        <v>0</v>
      </c>
      <c r="K76" s="2">
        <v>0</v>
      </c>
      <c r="L76" s="2">
        <v>0</v>
      </c>
      <c r="M76" s="2">
        <v>1445.85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</row>
    <row r="77" spans="1:185" x14ac:dyDescent="0.3">
      <c r="A77" t="s">
        <v>303</v>
      </c>
      <c r="B77" t="s">
        <v>304</v>
      </c>
      <c r="C77" s="2">
        <v>19379.89</v>
      </c>
      <c r="D77" s="3">
        <v>44575</v>
      </c>
      <c r="E77" s="2">
        <v>968.99450000000002</v>
      </c>
      <c r="F77" s="2">
        <v>2906.9834999999998</v>
      </c>
      <c r="G77" s="2">
        <v>15503.912</v>
      </c>
      <c r="H77" s="8"/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2906.9834999999998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</row>
    <row r="78" spans="1:185" x14ac:dyDescent="0.3">
      <c r="A78" t="s">
        <v>305</v>
      </c>
      <c r="B78" t="s">
        <v>306</v>
      </c>
      <c r="C78" s="2">
        <v>146394.51999999999</v>
      </c>
      <c r="D78" s="3">
        <v>44575</v>
      </c>
      <c r="E78" s="2">
        <v>7319.7259999999997</v>
      </c>
      <c r="F78" s="2">
        <v>21959.178</v>
      </c>
      <c r="G78" s="2">
        <v>117115.61599999999</v>
      </c>
      <c r="H78" s="8"/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21959.178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0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</row>
    <row r="79" spans="1:185" x14ac:dyDescent="0.3">
      <c r="A79" t="s">
        <v>307</v>
      </c>
      <c r="B79" t="s">
        <v>308</v>
      </c>
      <c r="C79" s="2">
        <v>5753.95</v>
      </c>
      <c r="D79" s="3">
        <v>44578</v>
      </c>
      <c r="E79" s="2">
        <v>287.69749999999999</v>
      </c>
      <c r="F79" s="2">
        <v>863.09249999999997</v>
      </c>
      <c r="G79" s="2">
        <v>4603.16</v>
      </c>
      <c r="H79" s="8"/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863.09249999999997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0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0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0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</row>
    <row r="80" spans="1:185" x14ac:dyDescent="0.3">
      <c r="A80" t="s">
        <v>249</v>
      </c>
      <c r="B80" t="s">
        <v>250</v>
      </c>
      <c r="C80" s="2">
        <v>81593.11</v>
      </c>
      <c r="D80" s="3">
        <v>44580</v>
      </c>
      <c r="E80" s="2">
        <v>4079.6554999999998</v>
      </c>
      <c r="F80" s="2">
        <v>12238.9665</v>
      </c>
      <c r="G80" s="2">
        <v>65274.487999999998</v>
      </c>
      <c r="H80" s="8"/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12238.9665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</row>
    <row r="81" spans="1:185" x14ac:dyDescent="0.3">
      <c r="A81" t="s">
        <v>309</v>
      </c>
      <c r="B81" t="s">
        <v>310</v>
      </c>
      <c r="C81" s="2">
        <v>4388.8500000000004</v>
      </c>
      <c r="D81" s="3">
        <v>44580</v>
      </c>
      <c r="E81" s="2">
        <v>219.4425</v>
      </c>
      <c r="F81" s="2">
        <v>658.32749999999999</v>
      </c>
      <c r="G81" s="2">
        <v>3511.08</v>
      </c>
      <c r="H81" s="8"/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658.32749999999999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</row>
    <row r="82" spans="1:185" x14ac:dyDescent="0.3">
      <c r="A82" t="s">
        <v>311</v>
      </c>
      <c r="B82" t="s">
        <v>312</v>
      </c>
      <c r="C82" s="2">
        <v>114255.16</v>
      </c>
      <c r="D82" s="3">
        <v>44580</v>
      </c>
      <c r="E82" s="2">
        <v>5712.7579999999998</v>
      </c>
      <c r="F82" s="2">
        <v>17138.274000000001</v>
      </c>
      <c r="G82" s="2">
        <v>91404.127999999997</v>
      </c>
      <c r="H82" s="8"/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17138.274000000001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</row>
    <row r="83" spans="1:185" x14ac:dyDescent="0.3">
      <c r="A83" t="s">
        <v>206</v>
      </c>
      <c r="B83" t="s">
        <v>207</v>
      </c>
      <c r="C83" s="2">
        <v>110</v>
      </c>
      <c r="D83" s="3">
        <v>44585</v>
      </c>
      <c r="E83" s="2">
        <v>5.5</v>
      </c>
      <c r="F83" s="2">
        <v>16.5</v>
      </c>
      <c r="G83" s="2">
        <v>88</v>
      </c>
      <c r="H83" s="8"/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16.5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</row>
    <row r="84" spans="1:185" x14ac:dyDescent="0.3">
      <c r="A84" t="s">
        <v>210</v>
      </c>
      <c r="B84" t="s">
        <v>211</v>
      </c>
      <c r="C84" s="2">
        <v>1000</v>
      </c>
      <c r="D84" s="3">
        <v>44586</v>
      </c>
      <c r="E84" s="2">
        <v>50</v>
      </c>
      <c r="F84" s="2">
        <v>150</v>
      </c>
      <c r="G84" s="2">
        <v>800</v>
      </c>
      <c r="H84" s="8"/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150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</row>
    <row r="85" spans="1:185" x14ac:dyDescent="0.3">
      <c r="A85" t="s">
        <v>208</v>
      </c>
      <c r="B85" t="s">
        <v>209</v>
      </c>
      <c r="C85" s="2">
        <v>302.25</v>
      </c>
      <c r="D85" s="3">
        <v>44588</v>
      </c>
      <c r="E85" s="2">
        <v>15.112500000000001</v>
      </c>
      <c r="F85" s="2">
        <v>45.337499999999999</v>
      </c>
      <c r="G85" s="2">
        <v>241.8</v>
      </c>
      <c r="H85" s="8"/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45.337499999999999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</row>
    <row r="86" spans="1:185" x14ac:dyDescent="0.3">
      <c r="A86" t="s">
        <v>309</v>
      </c>
      <c r="B86" t="s">
        <v>310</v>
      </c>
      <c r="C86" s="2">
        <v>4118.8500000000004</v>
      </c>
      <c r="D86" s="3">
        <v>44589</v>
      </c>
      <c r="E86" s="2">
        <v>205.9425</v>
      </c>
      <c r="F86" s="2">
        <v>617.82749999999999</v>
      </c>
      <c r="G86" s="2">
        <v>3295.08</v>
      </c>
      <c r="H86" s="8"/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617.82749999999999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</row>
    <row r="87" spans="1:185" x14ac:dyDescent="0.3">
      <c r="A87" t="s">
        <v>313</v>
      </c>
      <c r="B87" t="s">
        <v>314</v>
      </c>
      <c r="C87" s="2">
        <v>1569.65</v>
      </c>
      <c r="D87" s="3">
        <v>44589</v>
      </c>
      <c r="E87" s="2">
        <v>78.482500000000002</v>
      </c>
      <c r="F87" s="2">
        <v>235.44749999999999</v>
      </c>
      <c r="G87" s="2">
        <v>1255.72</v>
      </c>
      <c r="H87" s="8"/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235.44749999999999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</row>
    <row r="88" spans="1:185" x14ac:dyDescent="0.3">
      <c r="A88" t="s">
        <v>315</v>
      </c>
      <c r="B88" t="s">
        <v>316</v>
      </c>
      <c r="C88" s="2">
        <v>6836.62</v>
      </c>
      <c r="D88" s="3">
        <v>44589</v>
      </c>
      <c r="E88" s="2">
        <v>341.83100000000002</v>
      </c>
      <c r="F88" s="2">
        <v>1025.4929999999999</v>
      </c>
      <c r="G88" s="2">
        <v>5469.2960000000003</v>
      </c>
      <c r="H88" s="8"/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1025.4929999999999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</row>
    <row r="89" spans="1:185" x14ac:dyDescent="0.3">
      <c r="A89" t="s">
        <v>317</v>
      </c>
      <c r="B89" t="s">
        <v>318</v>
      </c>
      <c r="C89" s="2">
        <v>3077.79</v>
      </c>
      <c r="D89" s="3">
        <v>44589</v>
      </c>
      <c r="E89" s="2">
        <v>153.8895</v>
      </c>
      <c r="F89" s="2">
        <v>461.66849999999999</v>
      </c>
      <c r="G89" s="2">
        <v>2462.232</v>
      </c>
      <c r="H89" s="8"/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461.66849999999999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</row>
    <row r="90" spans="1:185" x14ac:dyDescent="0.3">
      <c r="A90" t="s">
        <v>319</v>
      </c>
      <c r="B90" t="s">
        <v>320</v>
      </c>
      <c r="C90" s="2">
        <v>17575</v>
      </c>
      <c r="D90" s="3">
        <v>44592</v>
      </c>
      <c r="E90" s="2">
        <v>878.75</v>
      </c>
      <c r="F90" s="2">
        <v>2636.25</v>
      </c>
      <c r="G90" s="2">
        <v>14060</v>
      </c>
      <c r="H90" s="8"/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2636.25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</row>
    <row r="91" spans="1:185" x14ac:dyDescent="0.3">
      <c r="A91" t="s">
        <v>218</v>
      </c>
      <c r="B91" t="s">
        <v>219</v>
      </c>
      <c r="C91" s="2">
        <v>140</v>
      </c>
      <c r="D91" s="3">
        <v>44593</v>
      </c>
      <c r="E91" s="2">
        <v>7</v>
      </c>
      <c r="F91" s="2">
        <v>21</v>
      </c>
      <c r="G91" s="2">
        <v>112</v>
      </c>
      <c r="H91" s="8"/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21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</row>
    <row r="92" spans="1:185" x14ac:dyDescent="0.3">
      <c r="A92" t="s">
        <v>313</v>
      </c>
      <c r="B92" t="s">
        <v>314</v>
      </c>
      <c r="C92" s="2">
        <v>214.05</v>
      </c>
      <c r="D92" s="3">
        <v>44593</v>
      </c>
      <c r="E92" s="2">
        <v>10.702500000000001</v>
      </c>
      <c r="F92" s="2">
        <v>32.107500000000002</v>
      </c>
      <c r="G92" s="2">
        <v>171.24</v>
      </c>
      <c r="H92" s="8"/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32.107500000000002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</row>
    <row r="93" spans="1:185" x14ac:dyDescent="0.3">
      <c r="A93" t="s">
        <v>321</v>
      </c>
      <c r="B93" t="s">
        <v>322</v>
      </c>
      <c r="C93" s="2">
        <v>6648.95</v>
      </c>
      <c r="D93" s="3">
        <v>44593</v>
      </c>
      <c r="E93" s="2">
        <v>332.44749999999999</v>
      </c>
      <c r="F93" s="2">
        <v>997.34249999999997</v>
      </c>
      <c r="G93" s="2">
        <v>5319.16</v>
      </c>
      <c r="H93" s="8"/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997.34249999999997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</row>
    <row r="94" spans="1:185" x14ac:dyDescent="0.3">
      <c r="A94" t="s">
        <v>323</v>
      </c>
      <c r="B94" t="s">
        <v>324</v>
      </c>
      <c r="C94" s="2">
        <v>10057.81</v>
      </c>
      <c r="D94" s="3">
        <v>44593</v>
      </c>
      <c r="E94" s="2">
        <v>502.89049999999997</v>
      </c>
      <c r="F94" s="2">
        <v>2514.4524999999999</v>
      </c>
      <c r="G94" s="2">
        <v>7040.4669999999996</v>
      </c>
      <c r="H94" s="8"/>
      <c r="I94" s="2">
        <v>2514.4524999999999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0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0</v>
      </c>
      <c r="EZ94" s="2">
        <v>0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0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0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</row>
    <row r="95" spans="1:185" x14ac:dyDescent="0.3">
      <c r="A95" t="s">
        <v>325</v>
      </c>
      <c r="B95" t="s">
        <v>326</v>
      </c>
      <c r="C95" s="2">
        <v>4593.16</v>
      </c>
      <c r="D95" s="3">
        <v>44593</v>
      </c>
      <c r="E95" s="2">
        <v>229.65799999999999</v>
      </c>
      <c r="F95" s="2">
        <v>688.97400000000005</v>
      </c>
      <c r="G95" s="2">
        <v>3674.5279999999998</v>
      </c>
      <c r="H95" s="8"/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688.97400000000005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</row>
    <row r="96" spans="1:185" x14ac:dyDescent="0.3">
      <c r="A96" t="s">
        <v>327</v>
      </c>
      <c r="B96" t="s">
        <v>328</v>
      </c>
      <c r="C96" s="2">
        <v>4085.06</v>
      </c>
      <c r="D96" s="3">
        <v>44594</v>
      </c>
      <c r="E96" s="2">
        <v>204.25299999999999</v>
      </c>
      <c r="F96" s="2">
        <v>612.75900000000001</v>
      </c>
      <c r="G96" s="2">
        <v>3268.0479999999998</v>
      </c>
      <c r="H96" s="8"/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612.75900000000001</v>
      </c>
      <c r="GC96" s="2">
        <v>0</v>
      </c>
    </row>
    <row r="97" spans="1:185" x14ac:dyDescent="0.3">
      <c r="A97" t="s">
        <v>291</v>
      </c>
      <c r="B97" t="s">
        <v>292</v>
      </c>
      <c r="C97" s="2">
        <v>-4817.45</v>
      </c>
      <c r="D97" s="3">
        <v>44594</v>
      </c>
      <c r="E97" s="2">
        <v>-240.8725</v>
      </c>
      <c r="F97" s="2">
        <v>-722.61749999999995</v>
      </c>
      <c r="G97" s="2">
        <v>-3853.96</v>
      </c>
      <c r="H97" s="8"/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-722.61749999999995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</row>
    <row r="98" spans="1:185" x14ac:dyDescent="0.3">
      <c r="A98" t="s">
        <v>319</v>
      </c>
      <c r="B98" t="s">
        <v>320</v>
      </c>
      <c r="C98" s="2">
        <v>93</v>
      </c>
      <c r="D98" s="3">
        <v>44594</v>
      </c>
      <c r="E98" s="2">
        <v>4.6500000000000004</v>
      </c>
      <c r="F98" s="2">
        <v>13.95</v>
      </c>
      <c r="G98" s="2">
        <v>74.400000000000006</v>
      </c>
      <c r="H98" s="8"/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13.95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</row>
    <row r="99" spans="1:185" x14ac:dyDescent="0.3">
      <c r="A99" t="s">
        <v>329</v>
      </c>
      <c r="B99" t="s">
        <v>330</v>
      </c>
      <c r="C99" s="2">
        <v>12171.99</v>
      </c>
      <c r="D99" s="3">
        <v>44595</v>
      </c>
      <c r="E99" s="2">
        <v>608.59950000000003</v>
      </c>
      <c r="F99" s="2">
        <v>1825.7985000000001</v>
      </c>
      <c r="G99" s="2">
        <v>9737.5920000000006</v>
      </c>
      <c r="H99" s="8"/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1825.7985000000001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</row>
    <row r="100" spans="1:185" x14ac:dyDescent="0.3">
      <c r="A100" t="s">
        <v>226</v>
      </c>
      <c r="B100" t="s">
        <v>227</v>
      </c>
      <c r="C100" s="2">
        <v>-50.14</v>
      </c>
      <c r="D100" s="3">
        <v>44600</v>
      </c>
      <c r="E100" s="2">
        <v>-2.5070000000000001</v>
      </c>
      <c r="F100" s="2">
        <v>-7.5209999999999999</v>
      </c>
      <c r="G100" s="2">
        <v>-40.112000000000002</v>
      </c>
      <c r="H100" s="8"/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-7.5209999999999999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0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</row>
    <row r="101" spans="1:185" x14ac:dyDescent="0.3">
      <c r="A101" t="s">
        <v>331</v>
      </c>
      <c r="B101" t="s">
        <v>332</v>
      </c>
      <c r="C101" s="2">
        <v>130457.8</v>
      </c>
      <c r="D101" s="3">
        <v>44600</v>
      </c>
      <c r="E101" s="2">
        <v>6522.89</v>
      </c>
      <c r="F101" s="2">
        <v>19568.669999999998</v>
      </c>
      <c r="G101" s="2">
        <v>104366.24</v>
      </c>
      <c r="H101" s="8"/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19568.669999999998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0</v>
      </c>
      <c r="FZ101" s="2">
        <v>0</v>
      </c>
      <c r="GA101" s="2">
        <v>0</v>
      </c>
      <c r="GB101" s="2">
        <v>0</v>
      </c>
      <c r="GC101" s="2">
        <v>0</v>
      </c>
    </row>
    <row r="102" spans="1:185" x14ac:dyDescent="0.3">
      <c r="A102" t="s">
        <v>333</v>
      </c>
      <c r="B102" t="s">
        <v>334</v>
      </c>
      <c r="C102" s="2">
        <v>7894.03</v>
      </c>
      <c r="D102" s="3">
        <v>44601</v>
      </c>
      <c r="E102" s="2">
        <v>394.70150000000001</v>
      </c>
      <c r="F102" s="2">
        <v>1973.5074999999999</v>
      </c>
      <c r="G102" s="2">
        <v>5525.8209999999999</v>
      </c>
      <c r="H102" s="8"/>
      <c r="I102" s="2">
        <v>0</v>
      </c>
      <c r="J102" s="2">
        <v>0</v>
      </c>
      <c r="K102" s="2">
        <v>0</v>
      </c>
      <c r="L102" s="2">
        <v>0</v>
      </c>
      <c r="M102" s="2">
        <v>1973.5074999999999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</row>
    <row r="103" spans="1:185" x14ac:dyDescent="0.3">
      <c r="A103" t="s">
        <v>335</v>
      </c>
      <c r="B103" t="s">
        <v>336</v>
      </c>
      <c r="C103" s="2">
        <v>68.819999999999993</v>
      </c>
      <c r="D103" s="3">
        <v>44603</v>
      </c>
      <c r="E103" s="2">
        <v>3.4409999999999998</v>
      </c>
      <c r="F103" s="2">
        <v>10.323</v>
      </c>
      <c r="G103" s="2">
        <v>55.055999999999997</v>
      </c>
      <c r="H103" s="8"/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10.323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</row>
    <row r="104" spans="1:185" x14ac:dyDescent="0.3">
      <c r="A104" t="s">
        <v>337</v>
      </c>
      <c r="B104" t="s">
        <v>338</v>
      </c>
      <c r="C104" s="2">
        <v>26794.799999999999</v>
      </c>
      <c r="D104" s="3">
        <v>44607</v>
      </c>
      <c r="E104" s="2">
        <v>1339.74</v>
      </c>
      <c r="F104" s="2">
        <v>4019.22</v>
      </c>
      <c r="G104" s="2">
        <v>21435.84</v>
      </c>
      <c r="H104" s="8"/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4019.22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</row>
    <row r="105" spans="1:185" x14ac:dyDescent="0.3">
      <c r="A105" t="s">
        <v>339</v>
      </c>
      <c r="B105" t="s">
        <v>340</v>
      </c>
      <c r="C105" s="2">
        <v>1433.77</v>
      </c>
      <c r="D105" s="3">
        <v>44607</v>
      </c>
      <c r="E105" s="2">
        <v>71.688500000000005</v>
      </c>
      <c r="F105" s="2">
        <v>215.06549999999999</v>
      </c>
      <c r="G105" s="2">
        <v>1147.0160000000001</v>
      </c>
      <c r="H105" s="8"/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215.06549999999999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</row>
    <row r="106" spans="1:185" x14ac:dyDescent="0.3">
      <c r="A106" t="s">
        <v>341</v>
      </c>
      <c r="B106" t="s">
        <v>342</v>
      </c>
      <c r="C106" s="2">
        <v>6547.5</v>
      </c>
      <c r="D106" s="3">
        <v>44607</v>
      </c>
      <c r="E106" s="2">
        <v>327.375</v>
      </c>
      <c r="F106" s="2">
        <v>982.125</v>
      </c>
      <c r="G106" s="2">
        <v>5238</v>
      </c>
      <c r="H106" s="8"/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982.125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</row>
    <row r="107" spans="1:185" x14ac:dyDescent="0.3">
      <c r="A107" t="s">
        <v>343</v>
      </c>
      <c r="B107" t="s">
        <v>344</v>
      </c>
      <c r="C107" s="2">
        <v>15764.79</v>
      </c>
      <c r="D107" s="3">
        <v>44608</v>
      </c>
      <c r="E107" s="2">
        <v>788.23950000000002</v>
      </c>
      <c r="F107" s="2">
        <v>2364.7184999999999</v>
      </c>
      <c r="G107" s="2">
        <v>12611.832</v>
      </c>
      <c r="H107" s="8"/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2364.7184999999999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</row>
    <row r="108" spans="1:185" x14ac:dyDescent="0.3">
      <c r="A108" t="s">
        <v>345</v>
      </c>
      <c r="B108" t="s">
        <v>346</v>
      </c>
      <c r="C108" s="2">
        <v>507992.83</v>
      </c>
      <c r="D108" s="3">
        <v>44610</v>
      </c>
      <c r="E108" s="2">
        <v>25399.641500000002</v>
      </c>
      <c r="F108" s="2">
        <v>76198.924499999994</v>
      </c>
      <c r="G108" s="2">
        <v>406394.26400000002</v>
      </c>
      <c r="H108" s="8"/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76198.924499999994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0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0</v>
      </c>
      <c r="GA108" s="2">
        <v>0</v>
      </c>
      <c r="GB108" s="2">
        <v>0</v>
      </c>
      <c r="GC108" s="2">
        <v>0</v>
      </c>
    </row>
    <row r="109" spans="1:185" x14ac:dyDescent="0.3">
      <c r="A109" t="s">
        <v>347</v>
      </c>
      <c r="B109" t="s">
        <v>348</v>
      </c>
      <c r="C109" s="2">
        <v>10477.709999999999</v>
      </c>
      <c r="D109" s="3">
        <v>44610</v>
      </c>
      <c r="E109" s="2">
        <v>523.88549999999998</v>
      </c>
      <c r="F109" s="2">
        <v>1571.6565000000001</v>
      </c>
      <c r="G109" s="2">
        <v>8382.1679999999997</v>
      </c>
      <c r="H109" s="8"/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1571.6565000000001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</row>
    <row r="110" spans="1:185" x14ac:dyDescent="0.3">
      <c r="A110" t="s">
        <v>349</v>
      </c>
      <c r="B110" t="s">
        <v>350</v>
      </c>
      <c r="C110" s="2">
        <v>5555.46</v>
      </c>
      <c r="D110" s="3">
        <v>44614</v>
      </c>
      <c r="E110" s="2">
        <v>277.77300000000002</v>
      </c>
      <c r="F110" s="2">
        <v>833.31899999999996</v>
      </c>
      <c r="G110" s="2">
        <v>4444.3680000000004</v>
      </c>
      <c r="H110" s="8"/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833.31899999999996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</row>
    <row r="111" spans="1:185" x14ac:dyDescent="0.3">
      <c r="A111" t="s">
        <v>329</v>
      </c>
      <c r="B111" t="s">
        <v>330</v>
      </c>
      <c r="C111" s="2">
        <v>58.94</v>
      </c>
      <c r="D111" s="3">
        <v>44614</v>
      </c>
      <c r="E111" s="2">
        <v>2.9470000000000001</v>
      </c>
      <c r="F111" s="2">
        <v>8.8409999999999993</v>
      </c>
      <c r="G111" s="2">
        <v>47.152000000000001</v>
      </c>
      <c r="H111" s="8"/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8.8409999999999993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</row>
    <row r="112" spans="1:185" x14ac:dyDescent="0.3">
      <c r="A112" t="s">
        <v>206</v>
      </c>
      <c r="B112" t="s">
        <v>207</v>
      </c>
      <c r="C112" s="2">
        <v>110</v>
      </c>
      <c r="D112" s="3">
        <v>44616</v>
      </c>
      <c r="E112" s="2">
        <v>5.5</v>
      </c>
      <c r="F112" s="2">
        <v>16.5</v>
      </c>
      <c r="G112" s="2">
        <v>88</v>
      </c>
      <c r="H112" s="8"/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16.5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</row>
    <row r="113" spans="1:185" x14ac:dyDescent="0.3">
      <c r="A113" t="s">
        <v>210</v>
      </c>
      <c r="B113" t="s">
        <v>211</v>
      </c>
      <c r="C113" s="2">
        <v>1000</v>
      </c>
      <c r="D113" s="3">
        <v>44616</v>
      </c>
      <c r="E113" s="2">
        <v>50</v>
      </c>
      <c r="F113" s="2">
        <v>150</v>
      </c>
      <c r="G113" s="2">
        <v>800</v>
      </c>
      <c r="H113" s="8"/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150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0</v>
      </c>
      <c r="GC113" s="2">
        <v>0</v>
      </c>
    </row>
    <row r="114" spans="1:185" x14ac:dyDescent="0.3">
      <c r="A114" t="s">
        <v>305</v>
      </c>
      <c r="B114" t="s">
        <v>306</v>
      </c>
      <c r="C114" s="2">
        <v>308.83</v>
      </c>
      <c r="D114" s="3">
        <v>44617</v>
      </c>
      <c r="E114" s="2">
        <v>15.4415</v>
      </c>
      <c r="F114" s="2">
        <v>46.3245</v>
      </c>
      <c r="G114" s="2">
        <v>247.06399999999999</v>
      </c>
      <c r="H114" s="8"/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46.3245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</row>
    <row r="115" spans="1:185" x14ac:dyDescent="0.3">
      <c r="A115" t="s">
        <v>208</v>
      </c>
      <c r="B115" t="s">
        <v>209</v>
      </c>
      <c r="C115" s="2">
        <v>302.25</v>
      </c>
      <c r="D115" s="3">
        <v>44620</v>
      </c>
      <c r="E115" s="2">
        <v>15.112500000000001</v>
      </c>
      <c r="F115" s="2">
        <v>45.337499999999999</v>
      </c>
      <c r="G115" s="2">
        <v>241.8</v>
      </c>
      <c r="H115" s="8"/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0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0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45.337499999999999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</row>
    <row r="116" spans="1:185" x14ac:dyDescent="0.3">
      <c r="A116" t="s">
        <v>351</v>
      </c>
      <c r="B116" t="s">
        <v>352</v>
      </c>
      <c r="C116" s="2">
        <v>5955.83</v>
      </c>
      <c r="D116" s="3">
        <v>44620</v>
      </c>
      <c r="E116" s="2">
        <v>297.79149999999998</v>
      </c>
      <c r="F116" s="2">
        <v>893.37450000000001</v>
      </c>
      <c r="G116" s="2">
        <v>4764.6639999999998</v>
      </c>
      <c r="H116" s="8"/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893.37450000000001</v>
      </c>
      <c r="GC116" s="2">
        <v>0</v>
      </c>
    </row>
    <row r="117" spans="1:185" x14ac:dyDescent="0.3">
      <c r="A117" t="s">
        <v>353</v>
      </c>
      <c r="B117" t="s">
        <v>354</v>
      </c>
      <c r="C117" s="2">
        <v>3507</v>
      </c>
      <c r="D117" s="3">
        <v>44620</v>
      </c>
      <c r="E117" s="2">
        <v>175.35</v>
      </c>
      <c r="F117" s="2">
        <v>526.04999999999995</v>
      </c>
      <c r="G117" s="2">
        <v>2805.6</v>
      </c>
      <c r="H117" s="8"/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526.04999999999995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</row>
    <row r="118" spans="1:185" x14ac:dyDescent="0.3">
      <c r="A118" t="s">
        <v>218</v>
      </c>
      <c r="B118" t="s">
        <v>219</v>
      </c>
      <c r="C118" s="2">
        <v>140</v>
      </c>
      <c r="D118" s="3">
        <v>44621</v>
      </c>
      <c r="E118" s="2">
        <v>7</v>
      </c>
      <c r="F118" s="2">
        <v>21</v>
      </c>
      <c r="G118" s="2">
        <v>112</v>
      </c>
      <c r="H118" s="8"/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21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</row>
    <row r="119" spans="1:185" x14ac:dyDescent="0.3">
      <c r="A119" t="s">
        <v>355</v>
      </c>
      <c r="B119" t="s">
        <v>356</v>
      </c>
      <c r="C119" s="2">
        <v>3393.54</v>
      </c>
      <c r="D119" s="3">
        <v>44621</v>
      </c>
      <c r="E119" s="2">
        <v>169.67699999999999</v>
      </c>
      <c r="F119" s="2">
        <v>509.03100000000001</v>
      </c>
      <c r="G119" s="2">
        <v>2714.8319999999999</v>
      </c>
      <c r="H119" s="8"/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509.03100000000001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</row>
    <row r="120" spans="1:185" x14ac:dyDescent="0.3">
      <c r="A120" t="s">
        <v>355</v>
      </c>
      <c r="B120" t="s">
        <v>356</v>
      </c>
      <c r="C120" s="2">
        <v>20000</v>
      </c>
      <c r="D120" s="3">
        <v>44621</v>
      </c>
      <c r="E120" s="2">
        <v>1000</v>
      </c>
      <c r="F120" s="2">
        <v>3000</v>
      </c>
      <c r="G120" s="2">
        <v>16000</v>
      </c>
      <c r="H120" s="8"/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3000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</row>
    <row r="121" spans="1:185" x14ac:dyDescent="0.3">
      <c r="A121" t="s">
        <v>357</v>
      </c>
      <c r="B121" t="s">
        <v>358</v>
      </c>
      <c r="C121" s="2">
        <v>11</v>
      </c>
      <c r="D121" s="3">
        <v>44622</v>
      </c>
      <c r="E121" s="2">
        <v>0.55000000000000004</v>
      </c>
      <c r="F121" s="2">
        <v>1.65</v>
      </c>
      <c r="G121" s="2">
        <v>8.8000000000000007</v>
      </c>
      <c r="H121" s="8"/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0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1.65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</row>
    <row r="122" spans="1:185" x14ac:dyDescent="0.3">
      <c r="A122" t="s">
        <v>359</v>
      </c>
      <c r="B122" t="s">
        <v>360</v>
      </c>
      <c r="C122" s="2">
        <v>21638.57</v>
      </c>
      <c r="D122" s="3">
        <v>44622</v>
      </c>
      <c r="E122" s="2">
        <v>1081.9285</v>
      </c>
      <c r="F122" s="2">
        <v>3245.7855</v>
      </c>
      <c r="G122" s="2">
        <v>17310.856</v>
      </c>
      <c r="H122" s="8"/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3245.7855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</row>
    <row r="123" spans="1:185" x14ac:dyDescent="0.3">
      <c r="A123" t="s">
        <v>361</v>
      </c>
      <c r="C123" s="2">
        <v>5743.51</v>
      </c>
      <c r="D123" s="3">
        <v>44623</v>
      </c>
      <c r="E123" s="2">
        <v>287.1755</v>
      </c>
      <c r="F123" s="2">
        <v>861.52650000000006</v>
      </c>
      <c r="G123" s="2">
        <v>4594.808</v>
      </c>
      <c r="H123" s="8"/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861.52650000000006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0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</row>
    <row r="124" spans="1:185" x14ac:dyDescent="0.3">
      <c r="A124" t="s">
        <v>337</v>
      </c>
      <c r="B124" t="s">
        <v>338</v>
      </c>
      <c r="C124" s="2">
        <v>240.49</v>
      </c>
      <c r="D124" s="3">
        <v>44624</v>
      </c>
      <c r="E124" s="2">
        <v>12.0245</v>
      </c>
      <c r="F124" s="2">
        <v>36.073500000000003</v>
      </c>
      <c r="G124" s="2">
        <v>192.392</v>
      </c>
      <c r="H124" s="8"/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36.073500000000003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</row>
    <row r="125" spans="1:185" x14ac:dyDescent="0.3">
      <c r="A125" t="s">
        <v>362</v>
      </c>
      <c r="B125" t="s">
        <v>363</v>
      </c>
      <c r="C125" s="2">
        <v>66630.14</v>
      </c>
      <c r="D125" s="3">
        <v>44627</v>
      </c>
      <c r="E125" s="2">
        <v>3331.5070000000001</v>
      </c>
      <c r="F125" s="2">
        <v>9994.5210000000006</v>
      </c>
      <c r="G125" s="2">
        <v>53304.112000000001</v>
      </c>
      <c r="H125" s="8"/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9994.5210000000006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</row>
    <row r="126" spans="1:185" x14ac:dyDescent="0.3">
      <c r="A126" t="s">
        <v>357</v>
      </c>
      <c r="B126" t="s">
        <v>358</v>
      </c>
      <c r="C126" s="2">
        <v>0.1</v>
      </c>
      <c r="D126" s="3">
        <v>44627</v>
      </c>
      <c r="E126" s="2">
        <v>5.0000000000000001E-3</v>
      </c>
      <c r="F126" s="2">
        <v>1.4999999999999999E-2</v>
      </c>
      <c r="G126" s="2">
        <v>0.08</v>
      </c>
      <c r="H126" s="8"/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0</v>
      </c>
      <c r="FA126" s="2">
        <v>0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1.4999999999999999E-2</v>
      </c>
      <c r="FO126" s="2">
        <v>0</v>
      </c>
      <c r="FP126" s="2">
        <v>0</v>
      </c>
      <c r="FQ126" s="2">
        <v>0</v>
      </c>
      <c r="FR126" s="2">
        <v>0</v>
      </c>
      <c r="FS126" s="2">
        <v>0</v>
      </c>
      <c r="FT126" s="2">
        <v>0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</row>
    <row r="127" spans="1:185" x14ac:dyDescent="0.3">
      <c r="A127" t="s">
        <v>210</v>
      </c>
      <c r="B127" t="s">
        <v>211</v>
      </c>
      <c r="C127" s="2">
        <v>10000</v>
      </c>
      <c r="D127" s="3">
        <v>44628</v>
      </c>
      <c r="E127" s="2">
        <v>500</v>
      </c>
      <c r="F127" s="2">
        <v>1500</v>
      </c>
      <c r="G127" s="2">
        <v>8000</v>
      </c>
      <c r="H127" s="8"/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1500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</row>
    <row r="128" spans="1:185" x14ac:dyDescent="0.3">
      <c r="A128" t="s">
        <v>210</v>
      </c>
      <c r="B128" t="s">
        <v>211</v>
      </c>
      <c r="C128" s="2">
        <v>4988.01</v>
      </c>
      <c r="D128" s="3">
        <v>44628</v>
      </c>
      <c r="E128" s="2">
        <v>249.40049999999999</v>
      </c>
      <c r="F128" s="2">
        <v>748.20150000000001</v>
      </c>
      <c r="G128" s="2">
        <v>3990.4079999999999</v>
      </c>
      <c r="H128" s="8"/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748.20150000000001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</row>
    <row r="129" spans="1:185" x14ac:dyDescent="0.3">
      <c r="A129" t="s">
        <v>261</v>
      </c>
      <c r="B129" t="s">
        <v>262</v>
      </c>
      <c r="C129" s="2">
        <v>714.71</v>
      </c>
      <c r="D129" s="3">
        <v>44628</v>
      </c>
      <c r="E129" s="2">
        <v>35.735500000000002</v>
      </c>
      <c r="F129" s="2">
        <v>77.206500000000005</v>
      </c>
      <c r="G129" s="2">
        <v>601.76800000000003</v>
      </c>
      <c r="H129" s="8"/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77.206500000000005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</row>
    <row r="130" spans="1:185" x14ac:dyDescent="0.3">
      <c r="A130" t="s">
        <v>364</v>
      </c>
      <c r="B130" t="s">
        <v>365</v>
      </c>
      <c r="C130" s="2">
        <v>7509.5</v>
      </c>
      <c r="D130" s="3">
        <v>44629</v>
      </c>
      <c r="E130" s="2">
        <v>375.47500000000002</v>
      </c>
      <c r="F130" s="2">
        <v>1126.425</v>
      </c>
      <c r="G130" s="2">
        <v>6007.6</v>
      </c>
      <c r="H130" s="8"/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1126.425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</row>
    <row r="131" spans="1:185" x14ac:dyDescent="0.3">
      <c r="A131" t="s">
        <v>366</v>
      </c>
      <c r="B131" t="s">
        <v>367</v>
      </c>
      <c r="C131" s="2">
        <v>3214.96</v>
      </c>
      <c r="D131" s="3">
        <v>44629</v>
      </c>
      <c r="E131" s="2">
        <v>160.74799999999999</v>
      </c>
      <c r="F131" s="2">
        <v>482.24400000000003</v>
      </c>
      <c r="G131" s="2">
        <v>2571.9679999999998</v>
      </c>
      <c r="H131" s="8"/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482.24400000000003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</row>
    <row r="132" spans="1:185" x14ac:dyDescent="0.3">
      <c r="A132" t="s">
        <v>210</v>
      </c>
      <c r="B132" t="s">
        <v>211</v>
      </c>
      <c r="C132" s="2">
        <v>4583.66</v>
      </c>
      <c r="D132" s="3">
        <v>44630</v>
      </c>
      <c r="E132" s="2">
        <v>229.18299999999999</v>
      </c>
      <c r="F132" s="2">
        <v>687.54899999999998</v>
      </c>
      <c r="G132" s="2">
        <v>3666.9279999999999</v>
      </c>
      <c r="H132" s="8"/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687.54899999999998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</row>
    <row r="133" spans="1:185" x14ac:dyDescent="0.3">
      <c r="A133" t="s">
        <v>368</v>
      </c>
      <c r="B133" t="s">
        <v>369</v>
      </c>
      <c r="C133" s="2">
        <v>1300</v>
      </c>
      <c r="D133" s="3">
        <v>44630</v>
      </c>
      <c r="E133" s="2">
        <v>65</v>
      </c>
      <c r="F133" s="2">
        <v>195</v>
      </c>
      <c r="G133" s="2">
        <v>1040</v>
      </c>
      <c r="H133" s="8"/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195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0</v>
      </c>
      <c r="FZ133" s="2">
        <v>0</v>
      </c>
      <c r="GA133" s="2">
        <v>0</v>
      </c>
      <c r="GB133" s="2">
        <v>0</v>
      </c>
      <c r="GC133" s="2">
        <v>0</v>
      </c>
    </row>
    <row r="134" spans="1:185" x14ac:dyDescent="0.3">
      <c r="A134" t="s">
        <v>370</v>
      </c>
      <c r="B134" t="s">
        <v>371</v>
      </c>
      <c r="C134" s="2">
        <v>13325.87</v>
      </c>
      <c r="D134" s="3">
        <v>44630</v>
      </c>
      <c r="E134" s="2">
        <v>666.29349999999999</v>
      </c>
      <c r="F134" s="2">
        <v>3331.4675000000002</v>
      </c>
      <c r="G134" s="2">
        <v>9328.1090000000004</v>
      </c>
      <c r="H134" s="8"/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3331.4675000000002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</row>
    <row r="135" spans="1:185" x14ac:dyDescent="0.3">
      <c r="A135" t="s">
        <v>372</v>
      </c>
      <c r="B135" t="s">
        <v>373</v>
      </c>
      <c r="C135" s="2">
        <v>18961.25</v>
      </c>
      <c r="D135" s="3">
        <v>44634</v>
      </c>
      <c r="E135" s="2">
        <v>948.0625</v>
      </c>
      <c r="F135" s="2">
        <v>2844.1875</v>
      </c>
      <c r="G135" s="2">
        <v>15169</v>
      </c>
      <c r="H135" s="8"/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2844.1875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</row>
    <row r="136" spans="1:185" x14ac:dyDescent="0.3">
      <c r="A136" t="s">
        <v>374</v>
      </c>
      <c r="B136" t="s">
        <v>375</v>
      </c>
      <c r="C136" s="2">
        <v>3043.94</v>
      </c>
      <c r="D136" s="3">
        <v>44634</v>
      </c>
      <c r="E136" s="2">
        <v>152.197</v>
      </c>
      <c r="F136" s="2">
        <v>456.59100000000001</v>
      </c>
      <c r="G136" s="2">
        <v>2435.152</v>
      </c>
      <c r="H136" s="8"/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456.59100000000001</v>
      </c>
      <c r="FZ136" s="2">
        <v>0</v>
      </c>
      <c r="GA136" s="2">
        <v>0</v>
      </c>
      <c r="GB136" s="2">
        <v>0</v>
      </c>
      <c r="GC136" s="2">
        <v>0</v>
      </c>
    </row>
    <row r="137" spans="1:185" x14ac:dyDescent="0.3">
      <c r="A137" t="s">
        <v>376</v>
      </c>
      <c r="B137" t="s">
        <v>377</v>
      </c>
      <c r="C137" s="2">
        <v>10000</v>
      </c>
      <c r="D137" s="3">
        <v>44635</v>
      </c>
      <c r="E137" s="2">
        <v>500</v>
      </c>
      <c r="F137" s="2">
        <v>1500</v>
      </c>
      <c r="G137" s="2">
        <v>8000</v>
      </c>
      <c r="H137" s="8"/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1500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0</v>
      </c>
      <c r="FC137" s="2">
        <v>0</v>
      </c>
      <c r="FD137" s="2">
        <v>0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</row>
    <row r="138" spans="1:185" x14ac:dyDescent="0.3">
      <c r="A138" t="s">
        <v>376</v>
      </c>
      <c r="B138" t="s">
        <v>377</v>
      </c>
      <c r="C138" s="2">
        <v>105.33</v>
      </c>
      <c r="D138" s="3">
        <v>44635</v>
      </c>
      <c r="E138" s="2">
        <v>5.2664999999999997</v>
      </c>
      <c r="F138" s="2">
        <v>15.7995</v>
      </c>
      <c r="G138" s="2">
        <v>84.263999999999996</v>
      </c>
      <c r="H138" s="8"/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15.7995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</row>
    <row r="139" spans="1:185" x14ac:dyDescent="0.3">
      <c r="A139" t="s">
        <v>378</v>
      </c>
      <c r="B139" t="s">
        <v>205</v>
      </c>
      <c r="C139" s="2">
        <v>135.51</v>
      </c>
      <c r="D139" s="3">
        <v>44637</v>
      </c>
      <c r="E139" s="2">
        <v>6.7755000000000001</v>
      </c>
      <c r="F139" s="2">
        <v>20.326499999999999</v>
      </c>
      <c r="G139" s="2">
        <v>108.408</v>
      </c>
      <c r="H139" s="8"/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20.326499999999999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</row>
    <row r="140" spans="1:185" x14ac:dyDescent="0.3">
      <c r="A140" t="s">
        <v>379</v>
      </c>
      <c r="B140" t="s">
        <v>380</v>
      </c>
      <c r="C140" s="2">
        <v>11445.36</v>
      </c>
      <c r="D140" s="3">
        <v>44637</v>
      </c>
      <c r="E140" s="2">
        <v>572.26800000000003</v>
      </c>
      <c r="F140" s="2">
        <v>1716.8040000000001</v>
      </c>
      <c r="G140" s="2">
        <v>9156.2880000000005</v>
      </c>
      <c r="H140" s="8"/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1716.8040000000001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0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</row>
    <row r="141" spans="1:185" x14ac:dyDescent="0.3">
      <c r="A141" t="s">
        <v>381</v>
      </c>
      <c r="B141" t="s">
        <v>382</v>
      </c>
      <c r="C141" s="2">
        <v>5000</v>
      </c>
      <c r="D141" s="3">
        <v>44637</v>
      </c>
      <c r="E141" s="2">
        <v>250</v>
      </c>
      <c r="F141" s="2">
        <v>750</v>
      </c>
      <c r="G141" s="2">
        <v>4000</v>
      </c>
      <c r="H141" s="8"/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750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</row>
    <row r="142" spans="1:185" x14ac:dyDescent="0.3">
      <c r="A142" t="s">
        <v>383</v>
      </c>
      <c r="B142" t="s">
        <v>380</v>
      </c>
      <c r="C142" s="2">
        <v>15616.98</v>
      </c>
      <c r="D142" s="3">
        <v>44637</v>
      </c>
      <c r="E142" s="2">
        <v>780.84900000000005</v>
      </c>
      <c r="F142" s="2">
        <v>2342.547</v>
      </c>
      <c r="G142" s="2">
        <v>12493.584000000001</v>
      </c>
      <c r="H142" s="8"/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2342.547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</row>
    <row r="143" spans="1:185" x14ac:dyDescent="0.3">
      <c r="A143" t="s">
        <v>384</v>
      </c>
      <c r="B143" t="s">
        <v>385</v>
      </c>
      <c r="C143" s="2">
        <v>13636.68</v>
      </c>
      <c r="D143" s="3">
        <v>44641</v>
      </c>
      <c r="E143" s="2">
        <v>681.83399999999995</v>
      </c>
      <c r="F143" s="2">
        <v>2045.502</v>
      </c>
      <c r="G143" s="2">
        <v>10909.343999999999</v>
      </c>
      <c r="H143" s="8"/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2045.502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</row>
    <row r="144" spans="1:185" x14ac:dyDescent="0.3">
      <c r="A144" t="s">
        <v>186</v>
      </c>
      <c r="B144" t="s">
        <v>187</v>
      </c>
      <c r="C144" s="2">
        <v>3070.43</v>
      </c>
      <c r="D144" s="3">
        <v>44641</v>
      </c>
      <c r="E144" s="2">
        <v>153.5215</v>
      </c>
      <c r="F144" s="2">
        <v>460.56450000000001</v>
      </c>
      <c r="G144" s="2">
        <v>2456.3440000000001</v>
      </c>
      <c r="H144" s="8"/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460.56450000000001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</row>
    <row r="145" spans="1:185" x14ac:dyDescent="0.3">
      <c r="A145" t="s">
        <v>386</v>
      </c>
      <c r="B145" t="s">
        <v>387</v>
      </c>
      <c r="C145" s="2">
        <v>5000</v>
      </c>
      <c r="D145" s="3">
        <v>44642</v>
      </c>
      <c r="E145" s="2">
        <v>250</v>
      </c>
      <c r="F145" s="2">
        <v>750</v>
      </c>
      <c r="G145" s="2">
        <v>4000</v>
      </c>
      <c r="H145" s="8"/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750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</row>
    <row r="146" spans="1:185" x14ac:dyDescent="0.3">
      <c r="A146" t="s">
        <v>386</v>
      </c>
      <c r="B146" t="s">
        <v>387</v>
      </c>
      <c r="C146" s="2">
        <v>1883.75</v>
      </c>
      <c r="D146" s="3">
        <v>44642</v>
      </c>
      <c r="E146" s="2">
        <v>94.1875</v>
      </c>
      <c r="F146" s="2">
        <v>282.5625</v>
      </c>
      <c r="G146" s="2">
        <v>1507</v>
      </c>
      <c r="H146" s="8"/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282.5625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</row>
    <row r="147" spans="1:185" x14ac:dyDescent="0.3">
      <c r="A147" t="s">
        <v>388</v>
      </c>
      <c r="B147" t="s">
        <v>389</v>
      </c>
      <c r="C147" s="2">
        <v>12390.01</v>
      </c>
      <c r="D147" s="3">
        <v>44643</v>
      </c>
      <c r="E147" s="2">
        <v>619.50049999999999</v>
      </c>
      <c r="F147" s="2">
        <v>1858.5015000000001</v>
      </c>
      <c r="G147" s="2">
        <v>9912.0079999999998</v>
      </c>
      <c r="H147" s="8"/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0</v>
      </c>
      <c r="EW147" s="2">
        <v>0</v>
      </c>
      <c r="EX147" s="2">
        <v>0</v>
      </c>
      <c r="EY147" s="2">
        <v>0</v>
      </c>
      <c r="EZ147" s="2">
        <v>0</v>
      </c>
      <c r="FA147" s="2">
        <v>0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1858.5015000000001</v>
      </c>
      <c r="FM147" s="2">
        <v>0</v>
      </c>
      <c r="FN147" s="2">
        <v>0</v>
      </c>
      <c r="FO147" s="2">
        <v>0</v>
      </c>
      <c r="FP147" s="2">
        <v>0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</row>
    <row r="148" spans="1:185" x14ac:dyDescent="0.3">
      <c r="A148" t="s">
        <v>206</v>
      </c>
      <c r="B148" t="s">
        <v>207</v>
      </c>
      <c r="C148" s="2">
        <v>110</v>
      </c>
      <c r="D148" s="3">
        <v>44644</v>
      </c>
      <c r="E148" s="2">
        <v>5.5</v>
      </c>
      <c r="F148" s="2">
        <v>16.5</v>
      </c>
      <c r="G148" s="2">
        <v>88</v>
      </c>
      <c r="H148" s="8"/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16.5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</row>
    <row r="149" spans="1:185" x14ac:dyDescent="0.3">
      <c r="A149" t="s">
        <v>390</v>
      </c>
      <c r="B149" t="s">
        <v>391</v>
      </c>
      <c r="C149" s="2">
        <v>7043.77</v>
      </c>
      <c r="D149" s="3">
        <v>44648</v>
      </c>
      <c r="E149" s="2">
        <v>352.18849999999998</v>
      </c>
      <c r="F149" s="2">
        <v>1056.5654999999999</v>
      </c>
      <c r="G149" s="2">
        <v>5635.0159999999996</v>
      </c>
      <c r="H149" s="8"/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1056.5654999999999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</row>
    <row r="150" spans="1:185" x14ac:dyDescent="0.3">
      <c r="A150" t="s">
        <v>208</v>
      </c>
      <c r="B150" t="s">
        <v>209</v>
      </c>
      <c r="C150" s="2">
        <v>302.25</v>
      </c>
      <c r="D150" s="3">
        <v>44648</v>
      </c>
      <c r="E150" s="2">
        <v>15.112500000000001</v>
      </c>
      <c r="F150" s="2">
        <v>45.337499999999999</v>
      </c>
      <c r="G150" s="2">
        <v>241.8</v>
      </c>
      <c r="H150" s="8"/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45.337499999999999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</row>
    <row r="151" spans="1:185" x14ac:dyDescent="0.3">
      <c r="A151" t="s">
        <v>368</v>
      </c>
      <c r="B151" t="s">
        <v>369</v>
      </c>
      <c r="C151" s="2">
        <v>13.08</v>
      </c>
      <c r="D151" s="3">
        <v>44649</v>
      </c>
      <c r="E151" s="2">
        <v>0.65400000000000003</v>
      </c>
      <c r="F151" s="2">
        <v>1.962</v>
      </c>
      <c r="G151" s="2">
        <v>10.464</v>
      </c>
      <c r="H151" s="8"/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1.962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</row>
    <row r="152" spans="1:185" x14ac:dyDescent="0.3">
      <c r="A152" t="s">
        <v>392</v>
      </c>
      <c r="B152" t="s">
        <v>393</v>
      </c>
      <c r="C152" s="2">
        <v>11438.84</v>
      </c>
      <c r="D152" s="3">
        <v>44649</v>
      </c>
      <c r="E152" s="2">
        <v>571.94200000000001</v>
      </c>
      <c r="F152" s="2">
        <v>1715.826</v>
      </c>
      <c r="G152" s="2">
        <v>9151.0720000000001</v>
      </c>
      <c r="H152" s="8"/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1715.826</v>
      </c>
      <c r="GC152" s="2">
        <v>0</v>
      </c>
    </row>
    <row r="153" spans="1:185" x14ac:dyDescent="0.3">
      <c r="A153" t="s">
        <v>394</v>
      </c>
      <c r="B153" t="s">
        <v>395</v>
      </c>
      <c r="C153" s="2">
        <v>184666.63</v>
      </c>
      <c r="D153" s="3">
        <v>44650</v>
      </c>
      <c r="E153" s="2">
        <v>9233.3315000000002</v>
      </c>
      <c r="F153" s="2">
        <v>27699.994500000001</v>
      </c>
      <c r="G153" s="2">
        <v>147733.304</v>
      </c>
      <c r="H153" s="8"/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27699.994500000001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</row>
    <row r="154" spans="1:185" x14ac:dyDescent="0.3">
      <c r="A154" t="s">
        <v>384</v>
      </c>
      <c r="B154" t="s">
        <v>385</v>
      </c>
      <c r="C154" s="2">
        <v>-265.23</v>
      </c>
      <c r="D154" s="3">
        <v>44651</v>
      </c>
      <c r="E154" s="2">
        <v>-13.2615</v>
      </c>
      <c r="F154" s="2">
        <v>-39.784500000000001</v>
      </c>
      <c r="G154" s="2">
        <v>-212.184</v>
      </c>
      <c r="H154" s="8"/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-39.784500000000001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0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</row>
    <row r="155" spans="1:185" x14ac:dyDescent="0.3">
      <c r="A155" t="s">
        <v>396</v>
      </c>
      <c r="B155" t="s">
        <v>397</v>
      </c>
      <c r="C155" s="2">
        <v>3396.85</v>
      </c>
      <c r="D155" s="3">
        <v>44651</v>
      </c>
      <c r="E155" s="2">
        <v>169.8425</v>
      </c>
      <c r="F155" s="2">
        <v>509.52749999999997</v>
      </c>
      <c r="G155" s="2">
        <v>2717.48</v>
      </c>
      <c r="H155" s="8"/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509.52749999999997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</row>
    <row r="156" spans="1:185" s="11" customFormat="1" x14ac:dyDescent="0.3">
      <c r="C156" s="12">
        <f>SUM(C2:C155)</f>
        <v>3223294.02</v>
      </c>
      <c r="D156" s="12"/>
      <c r="E156" s="12">
        <f t="shared" ref="E156:BO156" si="0">SUM(E2:E155)</f>
        <v>161164.69449999993</v>
      </c>
      <c r="F156" s="12">
        <f t="shared" si="0"/>
        <v>578800.3470000003</v>
      </c>
      <c r="G156" s="12">
        <f t="shared" si="0"/>
        <v>2483328.9784999988</v>
      </c>
      <c r="H156" s="12">
        <f t="shared" si="0"/>
        <v>0</v>
      </c>
      <c r="I156" s="12">
        <f t="shared" si="0"/>
        <v>2514.4524999999999</v>
      </c>
      <c r="J156" s="12">
        <f t="shared" si="0"/>
        <v>0</v>
      </c>
      <c r="K156" s="12">
        <f t="shared" si="0"/>
        <v>4081.2775000000001</v>
      </c>
      <c r="L156" s="12">
        <f t="shared" si="0"/>
        <v>221979.11749999999</v>
      </c>
      <c r="M156" s="12">
        <f t="shared" si="0"/>
        <v>5278.7524999999996</v>
      </c>
      <c r="N156" s="12">
        <f t="shared" si="0"/>
        <v>7942.5149999999994</v>
      </c>
      <c r="O156" s="12">
        <f t="shared" si="0"/>
        <v>111</v>
      </c>
      <c r="P156" s="12">
        <f t="shared" si="0"/>
        <v>0</v>
      </c>
      <c r="Q156" s="12">
        <f t="shared" si="0"/>
        <v>0</v>
      </c>
      <c r="R156" s="12">
        <f t="shared" si="0"/>
        <v>3477.9404999999997</v>
      </c>
      <c r="S156" s="12">
        <f t="shared" si="0"/>
        <v>1834.6395</v>
      </c>
      <c r="T156" s="12">
        <f t="shared" si="0"/>
        <v>2206.8959999999997</v>
      </c>
      <c r="U156" s="12">
        <f t="shared" si="0"/>
        <v>0</v>
      </c>
      <c r="V156" s="12">
        <f t="shared" si="0"/>
        <v>0</v>
      </c>
      <c r="W156" s="12">
        <f t="shared" si="0"/>
        <v>0</v>
      </c>
      <c r="X156" s="12">
        <f t="shared" si="0"/>
        <v>0</v>
      </c>
      <c r="Y156" s="12">
        <f t="shared" si="0"/>
        <v>22867.028999999999</v>
      </c>
      <c r="Z156" s="12">
        <f t="shared" si="0"/>
        <v>78502.97649999999</v>
      </c>
      <c r="AA156" s="12">
        <f t="shared" si="0"/>
        <v>0</v>
      </c>
      <c r="AB156" s="12">
        <f t="shared" si="0"/>
        <v>0</v>
      </c>
      <c r="AC156" s="12">
        <f t="shared" si="0"/>
        <v>0</v>
      </c>
      <c r="AD156" s="12">
        <f t="shared" si="0"/>
        <v>0</v>
      </c>
      <c r="AE156" s="12">
        <f t="shared" si="0"/>
        <v>0</v>
      </c>
      <c r="AF156" s="12">
        <f t="shared" si="0"/>
        <v>0</v>
      </c>
      <c r="AG156" s="12">
        <f t="shared" si="0"/>
        <v>0</v>
      </c>
      <c r="AH156" s="12">
        <f t="shared" si="0"/>
        <v>0</v>
      </c>
      <c r="AI156" s="12">
        <f t="shared" si="0"/>
        <v>0</v>
      </c>
      <c r="AJ156" s="12">
        <f t="shared" si="0"/>
        <v>0</v>
      </c>
      <c r="AK156" s="12">
        <f t="shared" si="0"/>
        <v>0</v>
      </c>
      <c r="AL156" s="12">
        <f t="shared" si="0"/>
        <v>0</v>
      </c>
      <c r="AM156" s="12">
        <f t="shared" si="0"/>
        <v>5203.1010000000006</v>
      </c>
      <c r="AN156" s="12">
        <f t="shared" si="0"/>
        <v>18019.632000000001</v>
      </c>
      <c r="AO156" s="12">
        <f t="shared" si="0"/>
        <v>0</v>
      </c>
      <c r="AP156" s="12">
        <f t="shared" si="0"/>
        <v>0</v>
      </c>
      <c r="AQ156" s="12">
        <f t="shared" si="0"/>
        <v>0</v>
      </c>
      <c r="AR156" s="12">
        <f t="shared" si="0"/>
        <v>1515.7995000000001</v>
      </c>
      <c r="AS156" s="12">
        <f t="shared" si="0"/>
        <v>146.85599999999999</v>
      </c>
      <c r="AT156" s="12">
        <f t="shared" si="0"/>
        <v>0</v>
      </c>
      <c r="AU156" s="12">
        <f t="shared" si="0"/>
        <v>0</v>
      </c>
      <c r="AV156" s="12">
        <f t="shared" si="0"/>
        <v>0</v>
      </c>
      <c r="AW156" s="12">
        <f t="shared" si="0"/>
        <v>0</v>
      </c>
      <c r="AX156" s="12">
        <f t="shared" si="0"/>
        <v>0</v>
      </c>
      <c r="AY156" s="12">
        <f t="shared" si="0"/>
        <v>0</v>
      </c>
      <c r="AZ156" s="12">
        <f t="shared" si="0"/>
        <v>0</v>
      </c>
      <c r="BA156" s="12">
        <f t="shared" si="0"/>
        <v>0</v>
      </c>
      <c r="BB156" s="12">
        <f t="shared" si="0"/>
        <v>0</v>
      </c>
      <c r="BC156" s="12">
        <f t="shared" si="0"/>
        <v>0</v>
      </c>
      <c r="BD156" s="12">
        <f t="shared" si="0"/>
        <v>0</v>
      </c>
      <c r="BE156" s="12">
        <f t="shared" si="0"/>
        <v>0</v>
      </c>
      <c r="BF156" s="12">
        <f t="shared" si="0"/>
        <v>0</v>
      </c>
      <c r="BG156" s="12">
        <f t="shared" si="0"/>
        <v>0</v>
      </c>
      <c r="BH156" s="12">
        <f t="shared" si="0"/>
        <v>0</v>
      </c>
      <c r="BI156" s="12">
        <f t="shared" si="0"/>
        <v>1656.8054999999999</v>
      </c>
      <c r="BJ156" s="12">
        <f t="shared" si="0"/>
        <v>0</v>
      </c>
      <c r="BK156" s="12">
        <f t="shared" si="0"/>
        <v>0</v>
      </c>
      <c r="BL156" s="12">
        <f t="shared" si="0"/>
        <v>0</v>
      </c>
      <c r="BM156" s="12">
        <f t="shared" si="0"/>
        <v>0</v>
      </c>
      <c r="BN156" s="12">
        <f t="shared" si="0"/>
        <v>0</v>
      </c>
      <c r="BO156" s="12">
        <f t="shared" si="0"/>
        <v>0</v>
      </c>
      <c r="BP156" s="12">
        <f t="shared" ref="BP156:EA156" si="1">SUM(BP2:BP155)</f>
        <v>2848.5390000000002</v>
      </c>
      <c r="BQ156" s="12">
        <f t="shared" si="1"/>
        <v>0</v>
      </c>
      <c r="BR156" s="12">
        <f t="shared" si="1"/>
        <v>1604.23</v>
      </c>
      <c r="BS156" s="12">
        <f t="shared" si="1"/>
        <v>3139.6725000000001</v>
      </c>
      <c r="BT156" s="12">
        <f t="shared" si="1"/>
        <v>750</v>
      </c>
      <c r="BU156" s="12">
        <f t="shared" si="1"/>
        <v>9142.789499999999</v>
      </c>
      <c r="BV156" s="12">
        <f t="shared" si="1"/>
        <v>13139.395500000001</v>
      </c>
      <c r="BW156" s="12">
        <f t="shared" si="1"/>
        <v>0</v>
      </c>
      <c r="BX156" s="12">
        <f t="shared" si="1"/>
        <v>0</v>
      </c>
      <c r="BY156" s="12">
        <f t="shared" si="1"/>
        <v>0</v>
      </c>
      <c r="BZ156" s="12">
        <f t="shared" si="1"/>
        <v>0</v>
      </c>
      <c r="CA156" s="12">
        <f t="shared" si="1"/>
        <v>0</v>
      </c>
      <c r="CB156" s="12">
        <f t="shared" si="1"/>
        <v>0</v>
      </c>
      <c r="CC156" s="12">
        <f t="shared" si="1"/>
        <v>0</v>
      </c>
      <c r="CD156" s="12">
        <f t="shared" si="1"/>
        <v>0</v>
      </c>
      <c r="CE156" s="12">
        <f t="shared" si="1"/>
        <v>2343.0374999999999</v>
      </c>
      <c r="CF156" s="12">
        <f t="shared" si="1"/>
        <v>0</v>
      </c>
      <c r="CG156" s="12">
        <f t="shared" si="1"/>
        <v>0</v>
      </c>
      <c r="CH156" s="12">
        <f t="shared" si="1"/>
        <v>0</v>
      </c>
      <c r="CI156" s="12">
        <f t="shared" si="1"/>
        <v>0</v>
      </c>
      <c r="CJ156" s="12">
        <f t="shared" si="1"/>
        <v>0</v>
      </c>
      <c r="CK156" s="12">
        <f t="shared" si="1"/>
        <v>20844.824999999997</v>
      </c>
      <c r="CL156" s="12">
        <f t="shared" si="1"/>
        <v>5387.2110000000002</v>
      </c>
      <c r="CM156" s="12">
        <f t="shared" si="1"/>
        <v>0</v>
      </c>
      <c r="CN156" s="12">
        <f t="shared" si="1"/>
        <v>0</v>
      </c>
      <c r="CO156" s="12">
        <f t="shared" si="1"/>
        <v>0</v>
      </c>
      <c r="CP156" s="12">
        <f t="shared" si="1"/>
        <v>0</v>
      </c>
      <c r="CQ156" s="12">
        <f t="shared" si="1"/>
        <v>0</v>
      </c>
      <c r="CR156" s="12">
        <f t="shared" si="1"/>
        <v>0</v>
      </c>
      <c r="CS156" s="20">
        <f t="shared" si="1"/>
        <v>-652.44000000000005</v>
      </c>
      <c r="CT156" s="12">
        <f t="shared" si="1"/>
        <v>0</v>
      </c>
      <c r="CU156" s="12">
        <f t="shared" si="1"/>
        <v>4233.0544999999993</v>
      </c>
      <c r="CV156" s="12">
        <f t="shared" si="1"/>
        <v>0</v>
      </c>
      <c r="CW156" s="12">
        <f t="shared" si="1"/>
        <v>0</v>
      </c>
      <c r="CX156" s="12">
        <f t="shared" si="1"/>
        <v>1056.5654999999999</v>
      </c>
      <c r="CY156" s="12">
        <f t="shared" si="1"/>
        <v>0</v>
      </c>
      <c r="CZ156" s="12">
        <f t="shared" si="1"/>
        <v>0</v>
      </c>
      <c r="DA156" s="12">
        <f t="shared" si="1"/>
        <v>0</v>
      </c>
      <c r="DB156" s="12">
        <f t="shared" si="1"/>
        <v>0</v>
      </c>
      <c r="DC156" s="12">
        <f t="shared" si="1"/>
        <v>17243.274000000001</v>
      </c>
      <c r="DD156" s="12">
        <f t="shared" si="1"/>
        <v>0</v>
      </c>
      <c r="DE156" s="12">
        <f t="shared" si="1"/>
        <v>30001.480500000001</v>
      </c>
      <c r="DF156" s="12">
        <f t="shared" si="1"/>
        <v>688.97400000000005</v>
      </c>
      <c r="DG156" s="12">
        <f t="shared" si="1"/>
        <v>0</v>
      </c>
      <c r="DH156" s="12">
        <f t="shared" si="1"/>
        <v>4059.3510000000001</v>
      </c>
      <c r="DI156" s="12">
        <f t="shared" si="1"/>
        <v>0</v>
      </c>
      <c r="DJ156" s="12">
        <f t="shared" si="1"/>
        <v>0</v>
      </c>
      <c r="DK156" s="12">
        <f t="shared" si="1"/>
        <v>0</v>
      </c>
      <c r="DL156" s="12">
        <f t="shared" si="1"/>
        <v>0</v>
      </c>
      <c r="DM156" s="12">
        <f t="shared" si="1"/>
        <v>0</v>
      </c>
      <c r="DN156" s="12">
        <f t="shared" si="1"/>
        <v>0</v>
      </c>
      <c r="DO156" s="12">
        <f t="shared" si="1"/>
        <v>0</v>
      </c>
      <c r="DP156" s="12">
        <f t="shared" si="1"/>
        <v>0</v>
      </c>
      <c r="DQ156" s="12">
        <f t="shared" si="1"/>
        <v>5619.8564999999999</v>
      </c>
      <c r="DR156" s="12">
        <f t="shared" si="1"/>
        <v>2858.8514999999998</v>
      </c>
      <c r="DS156" s="12">
        <f t="shared" si="1"/>
        <v>0</v>
      </c>
      <c r="DT156" s="12">
        <f t="shared" si="1"/>
        <v>0</v>
      </c>
      <c r="DU156" s="12">
        <f t="shared" si="1"/>
        <v>0</v>
      </c>
      <c r="DV156" s="12">
        <f t="shared" si="1"/>
        <v>5281.6304999999993</v>
      </c>
      <c r="DW156" s="12">
        <f t="shared" si="1"/>
        <v>0</v>
      </c>
      <c r="DX156" s="12">
        <f t="shared" si="1"/>
        <v>0</v>
      </c>
      <c r="DY156" s="12">
        <f t="shared" si="1"/>
        <v>2310.8580000000002</v>
      </c>
      <c r="DZ156" s="12">
        <f t="shared" si="1"/>
        <v>0</v>
      </c>
      <c r="EA156" s="12">
        <f t="shared" si="1"/>
        <v>0</v>
      </c>
      <c r="EB156" s="12">
        <f t="shared" ref="EB156:GC156" si="2">SUM(EB2:EB155)</f>
        <v>10.323</v>
      </c>
      <c r="EC156" s="12">
        <f t="shared" si="2"/>
        <v>0</v>
      </c>
      <c r="ED156" s="12">
        <f t="shared" si="2"/>
        <v>0</v>
      </c>
      <c r="EE156" s="12">
        <f t="shared" si="2"/>
        <v>0</v>
      </c>
      <c r="EF156" s="12">
        <f t="shared" si="2"/>
        <v>0</v>
      </c>
      <c r="EG156" s="12">
        <f t="shared" si="2"/>
        <v>3685.7505000000001</v>
      </c>
      <c r="EH156" s="12">
        <f t="shared" si="2"/>
        <v>0</v>
      </c>
      <c r="EI156" s="12">
        <f t="shared" si="2"/>
        <v>0</v>
      </c>
      <c r="EJ156" s="12">
        <f t="shared" si="2"/>
        <v>4732.79</v>
      </c>
      <c r="EK156" s="12">
        <f t="shared" si="2"/>
        <v>0</v>
      </c>
      <c r="EL156" s="12">
        <f t="shared" si="2"/>
        <v>1025.4929999999999</v>
      </c>
      <c r="EM156" s="12">
        <f t="shared" si="2"/>
        <v>0</v>
      </c>
      <c r="EN156" s="12">
        <f t="shared" si="2"/>
        <v>0</v>
      </c>
      <c r="EO156" s="12">
        <f t="shared" si="2"/>
        <v>0</v>
      </c>
      <c r="EP156" s="12">
        <f t="shared" si="2"/>
        <v>0</v>
      </c>
      <c r="EQ156" s="12">
        <f t="shared" si="2"/>
        <v>482.24400000000003</v>
      </c>
      <c r="ER156" s="12">
        <f t="shared" si="2"/>
        <v>997.34249999999997</v>
      </c>
      <c r="ES156" s="12">
        <f t="shared" si="2"/>
        <v>0</v>
      </c>
      <c r="ET156" s="12">
        <f t="shared" si="2"/>
        <v>0</v>
      </c>
      <c r="EU156" s="12">
        <f t="shared" si="2"/>
        <v>4055.2934999999998</v>
      </c>
      <c r="EV156" s="12">
        <f t="shared" si="2"/>
        <v>0</v>
      </c>
      <c r="EW156" s="12">
        <f t="shared" si="2"/>
        <v>0</v>
      </c>
      <c r="EX156" s="12">
        <f t="shared" si="2"/>
        <v>0</v>
      </c>
      <c r="EY156" s="12">
        <f t="shared" si="2"/>
        <v>162.78</v>
      </c>
      <c r="EZ156" s="12">
        <f t="shared" si="2"/>
        <v>0</v>
      </c>
      <c r="FA156" s="12">
        <f t="shared" si="2"/>
        <v>0</v>
      </c>
      <c r="FB156" s="12">
        <f t="shared" si="2"/>
        <v>1480.4715000000001</v>
      </c>
      <c r="FC156" s="12">
        <f t="shared" si="2"/>
        <v>0</v>
      </c>
      <c r="FD156" s="12">
        <f t="shared" si="2"/>
        <v>0</v>
      </c>
      <c r="FE156" s="12">
        <f t="shared" si="2"/>
        <v>9306.1139999999996</v>
      </c>
      <c r="FF156" s="12">
        <f t="shared" si="2"/>
        <v>526.04999999999995</v>
      </c>
      <c r="FG156" s="12">
        <f t="shared" si="2"/>
        <v>4415.8440000000001</v>
      </c>
      <c r="FH156" s="12">
        <f t="shared" si="2"/>
        <v>0</v>
      </c>
      <c r="FI156" s="12">
        <f t="shared" si="2"/>
        <v>0</v>
      </c>
      <c r="FJ156" s="12">
        <f t="shared" si="2"/>
        <v>0</v>
      </c>
      <c r="FK156" s="12">
        <f t="shared" si="2"/>
        <v>0</v>
      </c>
      <c r="FL156" s="12">
        <f t="shared" si="2"/>
        <v>34384.311000000002</v>
      </c>
      <c r="FM156" s="12">
        <f t="shared" si="2"/>
        <v>0</v>
      </c>
      <c r="FN156" s="12">
        <f t="shared" si="2"/>
        <v>1.6649999999999998</v>
      </c>
      <c r="FO156" s="12">
        <f t="shared" si="2"/>
        <v>161.244</v>
      </c>
      <c r="FP156" s="12">
        <f t="shared" si="2"/>
        <v>0</v>
      </c>
      <c r="FQ156" s="12">
        <f t="shared" si="2"/>
        <v>0</v>
      </c>
      <c r="FR156" s="12">
        <f t="shared" si="2"/>
        <v>0</v>
      </c>
      <c r="FS156" s="12">
        <f t="shared" si="2"/>
        <v>0</v>
      </c>
      <c r="FT156" s="12">
        <f t="shared" si="2"/>
        <v>0</v>
      </c>
      <c r="FU156" s="12">
        <f t="shared" si="2"/>
        <v>0</v>
      </c>
      <c r="FV156" s="12">
        <f t="shared" si="2"/>
        <v>0</v>
      </c>
      <c r="FW156" s="12">
        <f t="shared" si="2"/>
        <v>0</v>
      </c>
      <c r="FX156" s="12">
        <f t="shared" si="2"/>
        <v>0</v>
      </c>
      <c r="FY156" s="12">
        <f t="shared" si="2"/>
        <v>456.59100000000001</v>
      </c>
      <c r="FZ156" s="12">
        <f t="shared" si="2"/>
        <v>0</v>
      </c>
      <c r="GA156" s="12">
        <f t="shared" si="2"/>
        <v>0</v>
      </c>
      <c r="GB156" s="12">
        <f t="shared" si="2"/>
        <v>3676.0934999999999</v>
      </c>
      <c r="GC156" s="12">
        <f t="shared" si="2"/>
        <v>0</v>
      </c>
    </row>
    <row r="157" spans="1:185" x14ac:dyDescent="0.3">
      <c r="F157" s="13">
        <f>SUM(K157:BH157)+SUM(BZ157:GC157)-I157-BI157-BT157-BV157</f>
        <v>16055.709999999994</v>
      </c>
      <c r="G157" t="s">
        <v>398</v>
      </c>
      <c r="I157" s="17">
        <v>2514.4499999999998</v>
      </c>
      <c r="K157" s="19">
        <v>360.92</v>
      </c>
      <c r="L157" s="19">
        <v>1.02</v>
      </c>
      <c r="M157" s="19">
        <v>17804.25</v>
      </c>
      <c r="N157" s="19">
        <v>771.29</v>
      </c>
      <c r="Z157" s="19">
        <v>0.01</v>
      </c>
      <c r="BI157" s="17">
        <v>1656.81</v>
      </c>
      <c r="BT157" s="17">
        <v>622.42999999999995</v>
      </c>
      <c r="BV157" s="17">
        <v>1.01</v>
      </c>
      <c r="BZ157" s="19">
        <v>23.39</v>
      </c>
      <c r="DE157" s="19">
        <v>0.01</v>
      </c>
      <c r="DF157" s="19">
        <v>0.01</v>
      </c>
      <c r="DR157" s="19">
        <v>1880.19</v>
      </c>
      <c r="FE157" s="21">
        <v>4.49</v>
      </c>
      <c r="FL157" s="19">
        <v>0.08</v>
      </c>
      <c r="FY157" s="19">
        <v>4.75</v>
      </c>
    </row>
    <row r="158" spans="1:185" x14ac:dyDescent="0.3">
      <c r="F158" s="14">
        <v>595508.5</v>
      </c>
      <c r="G158" s="4" t="s">
        <v>412</v>
      </c>
      <c r="I158" s="12">
        <v>0</v>
      </c>
      <c r="J158" s="14">
        <f>J156</f>
        <v>0</v>
      </c>
      <c r="K158" s="12">
        <f>K156+K157</f>
        <v>4442.1975000000002</v>
      </c>
      <c r="L158" s="12">
        <f>L156+L157</f>
        <v>221980.13749999998</v>
      </c>
      <c r="M158" s="12">
        <f>M156+M157</f>
        <v>23083.002499999999</v>
      </c>
      <c r="N158" s="12">
        <f>N156+N157</f>
        <v>8713.8050000000003</v>
      </c>
      <c r="O158" s="12">
        <f>O156+O157</f>
        <v>111</v>
      </c>
      <c r="P158" s="12">
        <f t="shared" ref="P158:Y158" si="3">P156+P157</f>
        <v>0</v>
      </c>
      <c r="Q158" s="12">
        <f t="shared" si="3"/>
        <v>0</v>
      </c>
      <c r="R158" s="12">
        <f t="shared" si="3"/>
        <v>3477.9404999999997</v>
      </c>
      <c r="S158" s="12">
        <f t="shared" si="3"/>
        <v>1834.6395</v>
      </c>
      <c r="T158" s="12">
        <f t="shared" si="3"/>
        <v>2206.8959999999997</v>
      </c>
      <c r="U158" s="12">
        <f t="shared" si="3"/>
        <v>0</v>
      </c>
      <c r="V158" s="12">
        <f t="shared" si="3"/>
        <v>0</v>
      </c>
      <c r="W158" s="12">
        <f t="shared" si="3"/>
        <v>0</v>
      </c>
      <c r="X158" s="12">
        <f t="shared" si="3"/>
        <v>0</v>
      </c>
      <c r="Y158" s="12">
        <f t="shared" si="3"/>
        <v>22867.028999999999</v>
      </c>
      <c r="Z158" s="12">
        <f>Z156+Z157</f>
        <v>78502.986499999985</v>
      </c>
      <c r="AA158" s="14">
        <f>AA156</f>
        <v>0</v>
      </c>
      <c r="AB158" s="14">
        <f t="shared" ref="AB158:BH158" si="4">AB156</f>
        <v>0</v>
      </c>
      <c r="AC158" s="14">
        <f t="shared" si="4"/>
        <v>0</v>
      </c>
      <c r="AD158" s="14">
        <f t="shared" si="4"/>
        <v>0</v>
      </c>
      <c r="AE158" s="14">
        <f t="shared" si="4"/>
        <v>0</v>
      </c>
      <c r="AF158" s="14">
        <f t="shared" si="4"/>
        <v>0</v>
      </c>
      <c r="AG158" s="14">
        <f t="shared" si="4"/>
        <v>0</v>
      </c>
      <c r="AH158" s="14">
        <f t="shared" si="4"/>
        <v>0</v>
      </c>
      <c r="AI158" s="14">
        <f t="shared" si="4"/>
        <v>0</v>
      </c>
      <c r="AJ158" s="14">
        <f t="shared" si="4"/>
        <v>0</v>
      </c>
      <c r="AK158" s="14">
        <f t="shared" si="4"/>
        <v>0</v>
      </c>
      <c r="AL158" s="14">
        <f t="shared" si="4"/>
        <v>0</v>
      </c>
      <c r="AM158" s="14">
        <f t="shared" si="4"/>
        <v>5203.1010000000006</v>
      </c>
      <c r="AN158" s="14">
        <f t="shared" si="4"/>
        <v>18019.632000000001</v>
      </c>
      <c r="AO158" s="14">
        <f t="shared" si="4"/>
        <v>0</v>
      </c>
      <c r="AP158" s="14">
        <f t="shared" si="4"/>
        <v>0</v>
      </c>
      <c r="AQ158" s="14">
        <f t="shared" si="4"/>
        <v>0</v>
      </c>
      <c r="AR158" s="14">
        <f t="shared" si="4"/>
        <v>1515.7995000000001</v>
      </c>
      <c r="AS158" s="14">
        <f t="shared" si="4"/>
        <v>146.85599999999999</v>
      </c>
      <c r="AT158" s="14">
        <f t="shared" si="4"/>
        <v>0</v>
      </c>
      <c r="AU158" s="14">
        <f t="shared" si="4"/>
        <v>0</v>
      </c>
      <c r="AV158" s="14">
        <f t="shared" si="4"/>
        <v>0</v>
      </c>
      <c r="AW158" s="14">
        <f t="shared" si="4"/>
        <v>0</v>
      </c>
      <c r="AX158" s="14">
        <f t="shared" si="4"/>
        <v>0</v>
      </c>
      <c r="AY158" s="14">
        <f t="shared" si="4"/>
        <v>0</v>
      </c>
      <c r="AZ158" s="14">
        <f t="shared" si="4"/>
        <v>0</v>
      </c>
      <c r="BA158" s="14">
        <f t="shared" si="4"/>
        <v>0</v>
      </c>
      <c r="BB158" s="14">
        <f t="shared" si="4"/>
        <v>0</v>
      </c>
      <c r="BC158" s="14">
        <f t="shared" si="4"/>
        <v>0</v>
      </c>
      <c r="BD158" s="14">
        <f t="shared" si="4"/>
        <v>0</v>
      </c>
      <c r="BE158" s="14">
        <f t="shared" si="4"/>
        <v>0</v>
      </c>
      <c r="BF158" s="14">
        <f t="shared" si="4"/>
        <v>0</v>
      </c>
      <c r="BG158" s="14">
        <f t="shared" si="4"/>
        <v>0</v>
      </c>
      <c r="BH158" s="14">
        <f t="shared" si="4"/>
        <v>0</v>
      </c>
      <c r="BI158" s="12">
        <f>BI156-BI157</f>
        <v>-4.500000000007276E-3</v>
      </c>
      <c r="BJ158" s="14">
        <f>BJ156</f>
        <v>0</v>
      </c>
      <c r="BK158" s="14">
        <f t="shared" ref="BK158:BS158" si="5">BK156</f>
        <v>0</v>
      </c>
      <c r="BL158" s="14">
        <f t="shared" si="5"/>
        <v>0</v>
      </c>
      <c r="BM158" s="14">
        <f t="shared" si="5"/>
        <v>0</v>
      </c>
      <c r="BN158" s="14">
        <f t="shared" si="5"/>
        <v>0</v>
      </c>
      <c r="BO158" s="14">
        <f t="shared" si="5"/>
        <v>0</v>
      </c>
      <c r="BP158" s="14">
        <f t="shared" si="5"/>
        <v>2848.5390000000002</v>
      </c>
      <c r="BQ158" s="14">
        <f t="shared" si="5"/>
        <v>0</v>
      </c>
      <c r="BR158" s="14">
        <f t="shared" si="5"/>
        <v>1604.23</v>
      </c>
      <c r="BS158" s="14">
        <f t="shared" si="5"/>
        <v>3139.6725000000001</v>
      </c>
      <c r="BT158" s="12">
        <f>BT156-BT157</f>
        <v>127.57000000000005</v>
      </c>
      <c r="BU158" s="14">
        <f>BU156</f>
        <v>9142.789499999999</v>
      </c>
      <c r="BV158" s="12">
        <f>BV156-BV157</f>
        <v>13138.3855</v>
      </c>
      <c r="BW158" s="14">
        <f>BW156</f>
        <v>0</v>
      </c>
      <c r="BX158" s="14">
        <f t="shared" ref="BX158:BY158" si="6">BX156</f>
        <v>0</v>
      </c>
      <c r="BY158" s="14">
        <f t="shared" si="6"/>
        <v>0</v>
      </c>
      <c r="BZ158" s="12">
        <v>23.39</v>
      </c>
      <c r="CA158" s="14">
        <f>CA156</f>
        <v>0</v>
      </c>
      <c r="CB158" s="14">
        <f t="shared" ref="CB158:DD158" si="7">CB156</f>
        <v>0</v>
      </c>
      <c r="CC158" s="14">
        <f t="shared" si="7"/>
        <v>0</v>
      </c>
      <c r="CD158" s="14">
        <f t="shared" si="7"/>
        <v>0</v>
      </c>
      <c r="CE158" s="14">
        <f t="shared" si="7"/>
        <v>2343.0374999999999</v>
      </c>
      <c r="CF158" s="14">
        <f t="shared" si="7"/>
        <v>0</v>
      </c>
      <c r="CG158" s="14">
        <f t="shared" si="7"/>
        <v>0</v>
      </c>
      <c r="CH158" s="14">
        <f t="shared" si="7"/>
        <v>0</v>
      </c>
      <c r="CI158" s="14">
        <f t="shared" si="7"/>
        <v>0</v>
      </c>
      <c r="CJ158" s="14">
        <f t="shared" si="7"/>
        <v>0</v>
      </c>
      <c r="CK158" s="14">
        <f t="shared" si="7"/>
        <v>20844.824999999997</v>
      </c>
      <c r="CL158" s="14">
        <f t="shared" si="7"/>
        <v>5387.2110000000002</v>
      </c>
      <c r="CM158" s="14">
        <f t="shared" si="7"/>
        <v>0</v>
      </c>
      <c r="CN158" s="14">
        <f t="shared" si="7"/>
        <v>0</v>
      </c>
      <c r="CO158" s="14">
        <f t="shared" si="7"/>
        <v>0</v>
      </c>
      <c r="CP158" s="14">
        <f t="shared" si="7"/>
        <v>0</v>
      </c>
      <c r="CQ158" s="14">
        <f t="shared" si="7"/>
        <v>0</v>
      </c>
      <c r="CR158" s="14">
        <f t="shared" si="7"/>
        <v>0</v>
      </c>
      <c r="CS158" s="15">
        <v>0</v>
      </c>
      <c r="CT158" s="14">
        <f t="shared" si="7"/>
        <v>0</v>
      </c>
      <c r="CU158" s="14">
        <f t="shared" si="7"/>
        <v>4233.0544999999993</v>
      </c>
      <c r="CV158" s="14">
        <f t="shared" si="7"/>
        <v>0</v>
      </c>
      <c r="CW158" s="14">
        <f t="shared" si="7"/>
        <v>0</v>
      </c>
      <c r="CX158" s="14">
        <f t="shared" si="7"/>
        <v>1056.5654999999999</v>
      </c>
      <c r="CY158" s="14">
        <f t="shared" si="7"/>
        <v>0</v>
      </c>
      <c r="CZ158" s="14">
        <f t="shared" si="7"/>
        <v>0</v>
      </c>
      <c r="DA158" s="14">
        <f t="shared" si="7"/>
        <v>0</v>
      </c>
      <c r="DB158" s="14">
        <f t="shared" si="7"/>
        <v>0</v>
      </c>
      <c r="DC158" s="14">
        <f t="shared" si="7"/>
        <v>17243.274000000001</v>
      </c>
      <c r="DD158" s="14">
        <f t="shared" si="7"/>
        <v>0</v>
      </c>
      <c r="DE158" s="12">
        <f>DE156+DE157</f>
        <v>30001.4905</v>
      </c>
      <c r="DF158" s="12">
        <f>DF156+DF157</f>
        <v>688.98400000000004</v>
      </c>
      <c r="DG158" s="14">
        <f>DG156</f>
        <v>0</v>
      </c>
      <c r="DH158" s="14">
        <f t="shared" ref="DH158:DQ158" si="8">DH156</f>
        <v>4059.3510000000001</v>
      </c>
      <c r="DI158" s="14">
        <f t="shared" si="8"/>
        <v>0</v>
      </c>
      <c r="DJ158" s="14">
        <f t="shared" si="8"/>
        <v>0</v>
      </c>
      <c r="DK158" s="14">
        <f t="shared" si="8"/>
        <v>0</v>
      </c>
      <c r="DL158" s="14">
        <f t="shared" si="8"/>
        <v>0</v>
      </c>
      <c r="DM158" s="14">
        <f t="shared" si="8"/>
        <v>0</v>
      </c>
      <c r="DN158" s="14">
        <f t="shared" si="8"/>
        <v>0</v>
      </c>
      <c r="DO158" s="14">
        <f t="shared" si="8"/>
        <v>0</v>
      </c>
      <c r="DP158" s="14">
        <f t="shared" si="8"/>
        <v>0</v>
      </c>
      <c r="DQ158" s="14">
        <f t="shared" si="8"/>
        <v>5619.8564999999999</v>
      </c>
      <c r="DR158" s="12">
        <f>DR156+DR157</f>
        <v>4739.0414999999994</v>
      </c>
      <c r="DS158" s="14">
        <f>DS156</f>
        <v>0</v>
      </c>
      <c r="DT158" s="14">
        <f t="shared" ref="DT158:FD158" si="9">DT156</f>
        <v>0</v>
      </c>
      <c r="DU158" s="14">
        <f t="shared" si="9"/>
        <v>0</v>
      </c>
      <c r="DV158" s="14">
        <f t="shared" si="9"/>
        <v>5281.6304999999993</v>
      </c>
      <c r="DW158" s="14">
        <f t="shared" si="9"/>
        <v>0</v>
      </c>
      <c r="DX158" s="14">
        <f t="shared" si="9"/>
        <v>0</v>
      </c>
      <c r="DY158" s="14">
        <f t="shared" si="9"/>
        <v>2310.8580000000002</v>
      </c>
      <c r="DZ158" s="14">
        <f t="shared" si="9"/>
        <v>0</v>
      </c>
      <c r="EA158" s="14">
        <f t="shared" si="9"/>
        <v>0</v>
      </c>
      <c r="EB158" s="14">
        <f t="shared" si="9"/>
        <v>10.323</v>
      </c>
      <c r="EC158" s="14">
        <f t="shared" si="9"/>
        <v>0</v>
      </c>
      <c r="ED158" s="14">
        <f t="shared" si="9"/>
        <v>0</v>
      </c>
      <c r="EE158" s="14">
        <f t="shared" si="9"/>
        <v>0</v>
      </c>
      <c r="EF158" s="14">
        <f t="shared" si="9"/>
        <v>0</v>
      </c>
      <c r="EG158" s="14">
        <f t="shared" si="9"/>
        <v>3685.7505000000001</v>
      </c>
      <c r="EH158" s="14">
        <f t="shared" si="9"/>
        <v>0</v>
      </c>
      <c r="EI158" s="14">
        <f t="shared" si="9"/>
        <v>0</v>
      </c>
      <c r="EJ158" s="14">
        <f t="shared" si="9"/>
        <v>4732.79</v>
      </c>
      <c r="EK158" s="14">
        <f t="shared" si="9"/>
        <v>0</v>
      </c>
      <c r="EL158" s="14">
        <f t="shared" si="9"/>
        <v>1025.4929999999999</v>
      </c>
      <c r="EM158" s="14">
        <f t="shared" si="9"/>
        <v>0</v>
      </c>
      <c r="EN158" s="14">
        <f t="shared" si="9"/>
        <v>0</v>
      </c>
      <c r="EO158" s="14">
        <f t="shared" si="9"/>
        <v>0</v>
      </c>
      <c r="EP158" s="14">
        <f t="shared" si="9"/>
        <v>0</v>
      </c>
      <c r="EQ158" s="14">
        <f t="shared" si="9"/>
        <v>482.24400000000003</v>
      </c>
      <c r="ER158" s="14">
        <f t="shared" si="9"/>
        <v>997.34249999999997</v>
      </c>
      <c r="ES158" s="14">
        <f t="shared" si="9"/>
        <v>0</v>
      </c>
      <c r="ET158" s="14">
        <f t="shared" si="9"/>
        <v>0</v>
      </c>
      <c r="EU158" s="14">
        <f t="shared" si="9"/>
        <v>4055.2934999999998</v>
      </c>
      <c r="EV158" s="14">
        <f t="shared" si="9"/>
        <v>0</v>
      </c>
      <c r="EW158" s="14">
        <f t="shared" si="9"/>
        <v>0</v>
      </c>
      <c r="EX158" s="14">
        <f t="shared" si="9"/>
        <v>0</v>
      </c>
      <c r="EY158" s="14">
        <f t="shared" si="9"/>
        <v>162.78</v>
      </c>
      <c r="EZ158" s="14">
        <f t="shared" si="9"/>
        <v>0</v>
      </c>
      <c r="FA158" s="14">
        <f t="shared" si="9"/>
        <v>0</v>
      </c>
      <c r="FB158" s="14">
        <f t="shared" si="9"/>
        <v>1480.4715000000001</v>
      </c>
      <c r="FC158" s="14">
        <f t="shared" si="9"/>
        <v>0</v>
      </c>
      <c r="FD158" s="14">
        <f t="shared" si="9"/>
        <v>0</v>
      </c>
      <c r="FE158" s="12">
        <f>FE156+FE157</f>
        <v>9310.6039999999994</v>
      </c>
      <c r="FF158" s="14">
        <f>FF156</f>
        <v>526.04999999999995</v>
      </c>
      <c r="FG158" s="14">
        <f t="shared" ref="FG158:FK158" si="10">FG156</f>
        <v>4415.8440000000001</v>
      </c>
      <c r="FH158" s="14">
        <f t="shared" si="10"/>
        <v>0</v>
      </c>
      <c r="FI158" s="14">
        <f t="shared" si="10"/>
        <v>0</v>
      </c>
      <c r="FJ158" s="14">
        <f t="shared" si="10"/>
        <v>0</v>
      </c>
      <c r="FK158" s="14">
        <f t="shared" si="10"/>
        <v>0</v>
      </c>
      <c r="FL158" s="12">
        <f>FL156+FL157</f>
        <v>34384.391000000003</v>
      </c>
      <c r="FM158" s="14">
        <f>FM156</f>
        <v>0</v>
      </c>
      <c r="FN158" s="14">
        <f t="shared" ref="FN158:FX158" si="11">FN156</f>
        <v>1.6649999999999998</v>
      </c>
      <c r="FO158" s="14">
        <f t="shared" si="11"/>
        <v>161.244</v>
      </c>
      <c r="FP158" s="14">
        <f t="shared" si="11"/>
        <v>0</v>
      </c>
      <c r="FQ158" s="14">
        <f t="shared" si="11"/>
        <v>0</v>
      </c>
      <c r="FR158" s="14">
        <f t="shared" si="11"/>
        <v>0</v>
      </c>
      <c r="FS158" s="14">
        <f t="shared" si="11"/>
        <v>0</v>
      </c>
      <c r="FT158" s="14">
        <f t="shared" si="11"/>
        <v>0</v>
      </c>
      <c r="FU158" s="14">
        <f t="shared" si="11"/>
        <v>0</v>
      </c>
      <c r="FV158" s="14">
        <f t="shared" si="11"/>
        <v>0</v>
      </c>
      <c r="FW158" s="14">
        <f t="shared" si="11"/>
        <v>0</v>
      </c>
      <c r="FX158" s="14">
        <f t="shared" si="11"/>
        <v>0</v>
      </c>
      <c r="FY158" s="12">
        <f>FY156+FY157</f>
        <v>461.34100000000001</v>
      </c>
      <c r="FZ158" s="14">
        <f>FZ156</f>
        <v>0</v>
      </c>
      <c r="GA158" s="14">
        <f t="shared" ref="GA158:GC158" si="12">GA156</f>
        <v>0</v>
      </c>
      <c r="GB158" s="14">
        <f t="shared" si="12"/>
        <v>3676.0934999999999</v>
      </c>
      <c r="GC158" s="14">
        <f t="shared" si="12"/>
        <v>0</v>
      </c>
    </row>
    <row r="160" spans="1:185" x14ac:dyDescent="0.3">
      <c r="F160" s="16">
        <v>652.44000000000005</v>
      </c>
      <c r="G160" s="4" t="s">
        <v>413</v>
      </c>
    </row>
    <row r="163" spans="6:6" x14ac:dyDescent="0.3">
      <c r="F163" s="14"/>
    </row>
  </sheetData>
  <sheetProtection formatCells="0" formatColumns="0" formatRows="0" insertColumns="0" insertRows="0" insertHyperlinks="0" deleteColumns="0" deleteRows="0" sort="0" autoFilter="0" pivotTables="0"/>
  <autoFilter ref="A1:GH160" xr:uid="{00000000-0001-0000-0000-000000000000}"/>
  <hyperlinks>
    <hyperlink ref="I157" location="Adjustments!A2" display="Adjustments!A2" xr:uid="{6124F2BA-1160-4C65-A28D-A9FDB9A8C572}"/>
    <hyperlink ref="K157" location="Adjustments!A3" display="Adjustments!A3" xr:uid="{5B7488EE-74B5-446B-B1B6-0B673BCFA992}"/>
    <hyperlink ref="L157" location="Adjustments!A4" display="Adjustments!A4" xr:uid="{E03A07FD-55AE-4AD7-98F5-4A7B2FDF9E81}"/>
    <hyperlink ref="M157" location="Adjustments!A5" display="Adjustments!A5" xr:uid="{21178B18-5B79-429B-AA81-101659CAEBA7}"/>
    <hyperlink ref="N157" location="Adjustments!A6" display="Adjustments!A6" xr:uid="{F938397B-817A-4048-B812-3D81674B48BF}"/>
    <hyperlink ref="Z157" location="Adjustments!A7" display="Adjustments!A7" xr:uid="{D3D379D5-4B08-4A41-93FE-ED4C6DEC1A52}"/>
    <hyperlink ref="BI157" location="Adjustments!A8" display="Adjustments!A8" xr:uid="{6C17D838-057C-4095-87A8-9AB242C195C1}"/>
    <hyperlink ref="BT157" location="Adjustments!A9" display="Adjustments!A9" xr:uid="{ABD86B01-7B72-4D33-B58C-C25FC46F2303}"/>
    <hyperlink ref="BV157" location="Adjustments!A10" display="Adjustments!A10" xr:uid="{F33FB2FC-09BC-42BA-9823-34377151D27F}"/>
    <hyperlink ref="BZ157" location="Adjustments!A11" display="Adjustments!A11" xr:uid="{B63AAFE7-AA5D-4681-9CFF-8AE7A5CC838C}"/>
    <hyperlink ref="CS156" location="Adjustments!A12" display="Adjustments!A12" xr:uid="{A4C7833A-82DC-458F-BCFF-11C5CEFCCA08}"/>
    <hyperlink ref="DE157" location="Adjustments!A13" display="Adjustments!A13" xr:uid="{DFF8E0EE-92B7-4848-8531-2EDEC8B56562}"/>
    <hyperlink ref="DF157" location="Adjustments!A14" display="Adjustments!A14" xr:uid="{0E30033A-41D6-40C3-85A6-700869DA98BB}"/>
    <hyperlink ref="DR157" location="Adjustments!A15" display="Adjustments!A15" xr:uid="{86086D76-4EDB-4D6E-9A38-947A0C1AA026}"/>
    <hyperlink ref="FE157" location="Adjustments!A16" display="Adjustments!A16" xr:uid="{18B472BE-7769-4259-AA76-6F8CBA514AA3}"/>
    <hyperlink ref="FL157" location="Adjustments!A17" display="Adjustments!A17" xr:uid="{D3256F1C-DAFE-422B-B951-F992E970C272}"/>
    <hyperlink ref="FY157" location="Adjustments!A18" display="Adjustments!A18" xr:uid="{E0A5528F-5A33-4B6A-8815-7044AFF3D6C4}"/>
  </hyperlinks>
  <pageMargins left="0.7" right="0.7" top="0.75" bottom="0.75" header="0.3" footer="0.3"/>
  <pageSetup paperSize="9" orientation="portrait" r:id="rId1"/>
  <headerFooter>
    <oddFooter>&amp;L Generated &amp;D &amp;T &amp;R Page &amp;P / &amp;N</oddFooter>
    <evenFooter>&amp;L Generated &amp;D &amp;T &amp;R Page &amp;P /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19B9-AA3A-490E-85C1-20FA4D9C5248}">
  <dimension ref="A1:E18"/>
  <sheetViews>
    <sheetView workbookViewId="0">
      <selection activeCell="E20" sqref="E20"/>
    </sheetView>
  </sheetViews>
  <sheetFormatPr defaultRowHeight="14.4" x14ac:dyDescent="0.3"/>
  <cols>
    <col min="1" max="1" width="21" customWidth="1"/>
    <col min="2" max="2" width="20.21875" style="18" bestFit="1" customWidth="1"/>
    <col min="3" max="3" width="25.33203125" style="18" customWidth="1"/>
    <col min="4" max="4" width="44.21875" customWidth="1"/>
    <col min="5" max="5" width="132.6640625" bestFit="1" customWidth="1"/>
  </cols>
  <sheetData>
    <row r="1" spans="1:5" ht="29.4" customHeight="1" x14ac:dyDescent="0.3">
      <c r="A1" s="11" t="s">
        <v>399</v>
      </c>
      <c r="B1" s="22" t="s">
        <v>400</v>
      </c>
      <c r="C1" s="24" t="s">
        <v>401</v>
      </c>
      <c r="D1" s="11" t="s">
        <v>402</v>
      </c>
      <c r="E1" s="11" t="s">
        <v>404</v>
      </c>
    </row>
    <row r="2" spans="1:5" x14ac:dyDescent="0.3">
      <c r="A2" s="4" t="s">
        <v>7</v>
      </c>
      <c r="B2" s="23">
        <v>-2514.4499999999998</v>
      </c>
      <c r="C2" s="23">
        <f>-12894.57-B2</f>
        <v>-10380.119999999999</v>
      </c>
      <c r="D2" s="4" t="s">
        <v>405</v>
      </c>
      <c r="E2" s="4" t="s">
        <v>430</v>
      </c>
    </row>
    <row r="3" spans="1:5" x14ac:dyDescent="0.3">
      <c r="A3" s="4" t="s">
        <v>9</v>
      </c>
      <c r="B3" s="23">
        <v>360.92</v>
      </c>
      <c r="C3" s="23">
        <v>0</v>
      </c>
      <c r="D3" s="4" t="s">
        <v>403</v>
      </c>
      <c r="E3" s="4" t="s">
        <v>409</v>
      </c>
    </row>
    <row r="4" spans="1:5" x14ac:dyDescent="0.3">
      <c r="A4" t="s">
        <v>10</v>
      </c>
      <c r="B4" s="23">
        <v>1.02</v>
      </c>
      <c r="C4" s="23">
        <v>0</v>
      </c>
      <c r="D4" s="4" t="s">
        <v>403</v>
      </c>
      <c r="E4" s="4" t="s">
        <v>408</v>
      </c>
    </row>
    <row r="5" spans="1:5" x14ac:dyDescent="0.3">
      <c r="A5" t="s">
        <v>11</v>
      </c>
      <c r="B5" s="23">
        <v>17804.25</v>
      </c>
      <c r="C5" s="23">
        <v>0</v>
      </c>
      <c r="D5" s="4" t="s">
        <v>403</v>
      </c>
      <c r="E5" s="4" t="s">
        <v>429</v>
      </c>
    </row>
    <row r="6" spans="1:5" x14ac:dyDescent="0.3">
      <c r="A6" t="s">
        <v>12</v>
      </c>
      <c r="B6" s="23">
        <v>771.29</v>
      </c>
      <c r="C6" s="23">
        <v>0</v>
      </c>
      <c r="D6" s="4" t="s">
        <v>403</v>
      </c>
      <c r="E6" s="4" t="s">
        <v>406</v>
      </c>
    </row>
    <row r="7" spans="1:5" x14ac:dyDescent="0.3">
      <c r="A7" t="s">
        <v>24</v>
      </c>
      <c r="B7" s="23">
        <v>0.01</v>
      </c>
      <c r="C7" s="23">
        <v>0</v>
      </c>
      <c r="D7" s="4" t="s">
        <v>403</v>
      </c>
      <c r="E7" s="4" t="s">
        <v>432</v>
      </c>
    </row>
    <row r="8" spans="1:5" x14ac:dyDescent="0.3">
      <c r="A8" t="s">
        <v>59</v>
      </c>
      <c r="B8" s="23">
        <v>-1656.81</v>
      </c>
      <c r="C8" s="23">
        <f>-8597.99-B8</f>
        <v>-6941.18</v>
      </c>
      <c r="D8" s="4" t="s">
        <v>405</v>
      </c>
      <c r="E8" s="4" t="s">
        <v>431</v>
      </c>
    </row>
    <row r="9" spans="1:5" x14ac:dyDescent="0.3">
      <c r="A9" t="s">
        <v>70</v>
      </c>
      <c r="B9" s="23">
        <v>-622.42999999999995</v>
      </c>
      <c r="C9" s="23">
        <v>0</v>
      </c>
      <c r="D9" s="4" t="s">
        <v>407</v>
      </c>
      <c r="E9" s="4" t="s">
        <v>433</v>
      </c>
    </row>
    <row r="10" spans="1:5" x14ac:dyDescent="0.3">
      <c r="A10" t="s">
        <v>72</v>
      </c>
      <c r="B10" s="23">
        <v>-1.01</v>
      </c>
      <c r="C10" s="23">
        <v>0</v>
      </c>
      <c r="D10" s="4" t="s">
        <v>405</v>
      </c>
      <c r="E10" s="4" t="s">
        <v>408</v>
      </c>
    </row>
    <row r="11" spans="1:5" x14ac:dyDescent="0.3">
      <c r="A11" t="s">
        <v>76</v>
      </c>
      <c r="B11" s="23">
        <v>23.39</v>
      </c>
      <c r="C11" s="23">
        <v>0</v>
      </c>
      <c r="D11" s="4" t="s">
        <v>403</v>
      </c>
      <c r="E11" s="4" t="s">
        <v>429</v>
      </c>
    </row>
    <row r="12" spans="1:5" x14ac:dyDescent="0.3">
      <c r="A12" t="s">
        <v>95</v>
      </c>
      <c r="B12" s="23">
        <v>0</v>
      </c>
      <c r="C12" s="23">
        <v>-652.44000000000005</v>
      </c>
      <c r="D12" s="4" t="s">
        <v>407</v>
      </c>
      <c r="E12" s="4" t="s">
        <v>428</v>
      </c>
    </row>
    <row r="13" spans="1:5" x14ac:dyDescent="0.3">
      <c r="A13" t="s">
        <v>107</v>
      </c>
      <c r="B13" s="23">
        <v>0.01</v>
      </c>
      <c r="C13" s="23">
        <v>0</v>
      </c>
      <c r="D13" s="4" t="s">
        <v>403</v>
      </c>
      <c r="E13" s="4" t="s">
        <v>432</v>
      </c>
    </row>
    <row r="14" spans="1:5" x14ac:dyDescent="0.3">
      <c r="A14" t="s">
        <v>108</v>
      </c>
      <c r="B14" s="23">
        <v>0.01</v>
      </c>
      <c r="C14" s="23">
        <v>0</v>
      </c>
      <c r="D14" s="4" t="s">
        <v>403</v>
      </c>
      <c r="E14" s="4" t="s">
        <v>432</v>
      </c>
    </row>
    <row r="15" spans="1:5" x14ac:dyDescent="0.3">
      <c r="A15" t="s">
        <v>120</v>
      </c>
      <c r="B15" s="23">
        <v>1880.19</v>
      </c>
      <c r="C15" s="23">
        <v>0</v>
      </c>
      <c r="D15" s="4" t="s">
        <v>403</v>
      </c>
      <c r="E15" s="4" t="s">
        <v>410</v>
      </c>
    </row>
    <row r="16" spans="1:5" x14ac:dyDescent="0.3">
      <c r="A16" t="s">
        <v>159</v>
      </c>
      <c r="B16" s="23">
        <v>4.49</v>
      </c>
      <c r="C16" s="23">
        <v>0</v>
      </c>
      <c r="D16" s="4" t="s">
        <v>403</v>
      </c>
      <c r="E16" s="4" t="s">
        <v>432</v>
      </c>
    </row>
    <row r="17" spans="1:5" x14ac:dyDescent="0.3">
      <c r="A17" t="s">
        <v>166</v>
      </c>
      <c r="B17" s="23">
        <v>0.08</v>
      </c>
      <c r="C17" s="23">
        <v>0</v>
      </c>
      <c r="D17" s="4" t="s">
        <v>403</v>
      </c>
      <c r="E17" s="4" t="s">
        <v>411</v>
      </c>
    </row>
    <row r="18" spans="1:5" x14ac:dyDescent="0.3">
      <c r="A18" t="s">
        <v>179</v>
      </c>
      <c r="B18" s="23">
        <v>4.75</v>
      </c>
      <c r="C18" s="23">
        <v>0</v>
      </c>
      <c r="D18" s="4" t="s">
        <v>403</v>
      </c>
      <c r="E18" s="4" t="s">
        <v>429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F635A02B14D4AB9DD715E8D87AF5F" ma:contentTypeVersion="11" ma:contentTypeDescription="Create a new document." ma:contentTypeScope="" ma:versionID="eb6b6a7148c82981d4fdbb506347700b">
  <xsd:schema xmlns:xsd="http://www.w3.org/2001/XMLSchema" xmlns:xs="http://www.w3.org/2001/XMLSchema" xmlns:p="http://schemas.microsoft.com/office/2006/metadata/properties" xmlns:ns2="e11ff325-9faa-43ff-94de-97a163831334" xmlns:ns3="d6d29899-6afa-406a-a28f-c14c306149e9" targetNamespace="http://schemas.microsoft.com/office/2006/metadata/properties" ma:root="true" ma:fieldsID="d2c0a42d0f32067357d0b2771e02e017" ns2:_="" ns3:_="">
    <xsd:import namespace="e11ff325-9faa-43ff-94de-97a163831334"/>
    <xsd:import namespace="d6d29899-6afa-406a-a28f-c14c306149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ff325-9faa-43ff-94de-97a163831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29899-6afa-406a-a28f-c14c306149e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B5D75D-C5DF-43B4-A221-79DCA3E7F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1ff325-9faa-43ff-94de-97a163831334"/>
    <ds:schemaRef ds:uri="d6d29899-6afa-406a-a28f-c14c3061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4D11D5-5A75-497B-BF46-AA803A4463D9}">
  <ds:schemaRefs>
    <ds:schemaRef ds:uri="http://schemas.microsoft.com/office/2006/documentManagement/types"/>
    <ds:schemaRef ds:uri="d6d29899-6afa-406a-a28f-c14c306149e9"/>
    <ds:schemaRef ds:uri="e11ff325-9faa-43ff-94de-97a163831334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0E4516-7CE0-49AC-B5F5-2CA6F1F8E6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Guidance</vt:lpstr>
      <vt:lpstr>April 22 Parish Payments</vt:lpstr>
      <vt:lpstr>Receipts</vt:lpstr>
      <vt:lpstr>Adjustments</vt:lpstr>
      <vt:lpstr>'April 22 Parish Payments'!Print_Area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Applications and their receipts split into their various allocations and separate Neighbour Zones - Filtering from 01 October 2021 to 31 March 2022</dc:title>
  <dc:subject>Applications and their receipts split into their various allocations and separate Neighbour Zones</dc:subject>
  <dc:creator>Nicola Parrish</dc:creator>
  <cp:keywords/>
  <dc:description>Applications and their receipts split into their various allocations and separate Neighbour Zones</dc:description>
  <cp:lastModifiedBy>Lorraine Francis</cp:lastModifiedBy>
  <cp:revision/>
  <cp:lastPrinted>2022-04-22T14:25:00Z</cp:lastPrinted>
  <dcterms:created xsi:type="dcterms:W3CDTF">2022-04-19T06:15:50Z</dcterms:created>
  <dcterms:modified xsi:type="dcterms:W3CDTF">2022-04-22T14:27:08Z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0x01010002AF635A02B14D4AB9DD715E8D87AF5F</vt:lpwstr>
  </property>
</Properties>
</file>