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620" windowHeight="12660"/>
  </bookViews>
  <sheets>
    <sheet name="SCDC" sheetId="1" r:id="rId1"/>
    <sheet name="WDC" sheetId="4" r:id="rId2"/>
  </sheets>
  <calcPr calcId="145621"/>
</workbook>
</file>

<file path=xl/calcChain.xml><?xml version="1.0" encoding="utf-8"?>
<calcChain xmlns="http://schemas.openxmlformats.org/spreadsheetml/2006/main">
  <c r="K16" i="1" l="1"/>
  <c r="H16" i="1"/>
  <c r="G16" i="1"/>
  <c r="E16" i="1"/>
  <c r="C16" i="1"/>
  <c r="C9" i="4" l="1"/>
  <c r="K17" i="1"/>
  <c r="J17" i="1"/>
  <c r="I17" i="1"/>
  <c r="H17" i="1"/>
  <c r="G17" i="1"/>
  <c r="F17" i="1"/>
  <c r="E17" i="1"/>
  <c r="D17" i="1"/>
  <c r="C17" i="1"/>
  <c r="D36" i="4"/>
  <c r="E36" i="4"/>
  <c r="F36" i="4"/>
  <c r="G36" i="4"/>
  <c r="H36" i="4"/>
  <c r="I36" i="4"/>
  <c r="J36" i="4"/>
  <c r="K36" i="4"/>
  <c r="C36" i="4"/>
  <c r="K27" i="4"/>
  <c r="J27" i="4"/>
  <c r="I27" i="4"/>
  <c r="H27" i="4"/>
  <c r="G27" i="4"/>
  <c r="F27" i="4"/>
  <c r="E27" i="4"/>
  <c r="C27" i="4"/>
  <c r="D6" i="4"/>
  <c r="D27" i="4" s="1"/>
  <c r="D10" i="1" l="1"/>
  <c r="E10" i="1"/>
  <c r="F10" i="1"/>
  <c r="G10" i="1"/>
  <c r="H10" i="1"/>
  <c r="I10" i="1"/>
  <c r="J10" i="1"/>
  <c r="K10" i="1"/>
  <c r="C10" i="1"/>
</calcChain>
</file>

<file path=xl/comments1.xml><?xml version="1.0" encoding="utf-8"?>
<comments xmlns="http://schemas.openxmlformats.org/spreadsheetml/2006/main">
  <authors>
    <author>Amber Welham</author>
  </authors>
  <commentList>
    <comment ref="F34" authorId="0">
      <text>
        <r>
          <rPr>
            <b/>
            <sz val="8"/>
            <color indexed="81"/>
            <rFont val="Tahoma"/>
            <charset val="1"/>
          </rPr>
          <t>Amber Welham:</t>
        </r>
        <r>
          <rPr>
            <sz val="8"/>
            <color indexed="81"/>
            <rFont val="Tahoma"/>
            <charset val="1"/>
          </rPr>
          <t xml:space="preserve">
New Department set up.</t>
        </r>
      </text>
    </comment>
  </commentList>
</comments>
</file>

<file path=xl/sharedStrings.xml><?xml version="1.0" encoding="utf-8"?>
<sst xmlns="http://schemas.openxmlformats.org/spreadsheetml/2006/main" count="136" uniqueCount="55">
  <si>
    <t>Description</t>
  </si>
  <si>
    <t>2017/18</t>
  </si>
  <si>
    <t>2016/17</t>
  </si>
  <si>
    <t>2015/16</t>
  </si>
  <si>
    <t>2014/15</t>
  </si>
  <si>
    <t>2013/14</t>
  </si>
  <si>
    <t>2012/13</t>
  </si>
  <si>
    <t>2011/12</t>
  </si>
  <si>
    <t>2010/11</t>
  </si>
  <si>
    <t>2009/10</t>
  </si>
  <si>
    <t>Homelessness Prevention Grant</t>
  </si>
  <si>
    <t>Funding stream</t>
  </si>
  <si>
    <t>1 FTE</t>
  </si>
  <si>
    <t>WAVENEY DISTRICT COUNCIL</t>
  </si>
  <si>
    <t>These are costs &amp; contribution outside of the service the Councils Homelessness team provide, and the funding stream used.</t>
  </si>
  <si>
    <t>Also, this does not include secured funding managed by another Government Body on the Councils behalf.</t>
  </si>
  <si>
    <t>General Homelessness Prevention costs</t>
  </si>
  <si>
    <t>* Information not available. New financie system in place from 2010/11</t>
  </si>
  <si>
    <t>Solo Housing - Provision of Lodging Service to SCDC</t>
  </si>
  <si>
    <t>MEAM Worker</t>
  </si>
  <si>
    <t>*</t>
  </si>
  <si>
    <t>Rough sleeper Grant &amp; Homelessness Prevention Grant</t>
  </si>
  <si>
    <t>Lowestoft  Intervention Fund</t>
  </si>
  <si>
    <t>Rough sleeper Grant</t>
  </si>
  <si>
    <t>Home Group Metal Health Supprot Worker</t>
  </si>
  <si>
    <t>General Rough sleeper costs &amp; contributions</t>
  </si>
  <si>
    <t>0.5 FTE</t>
  </si>
  <si>
    <t>Flexible Homeslessness Grant</t>
  </si>
  <si>
    <t>Management Fee- Bostock House</t>
  </si>
  <si>
    <t>Capital investment in setting up Bostock House</t>
  </si>
  <si>
    <t>Council Reserves</t>
  </si>
  <si>
    <t>Access Community Trust -SWEP Arrangements</t>
  </si>
  <si>
    <t>Access Community Trust - Housing support worker</t>
  </si>
  <si>
    <t>Solo Housing - Provision of Lodging Service to WDC</t>
  </si>
  <si>
    <t>Julian Housing Support Trust- Link Worker</t>
  </si>
  <si>
    <t>St Ed's &amp; Waveney YMCA - Night Stop</t>
  </si>
  <si>
    <t>North East Suffolk CAB - Money Advice Worker</t>
  </si>
  <si>
    <t>Stonham Home Group - Hospital Link Worker-Waveney</t>
  </si>
  <si>
    <t>What ever it takes fund</t>
  </si>
  <si>
    <t>Contribution to additional provision of temp accomodation</t>
  </si>
  <si>
    <t>Norfolk &amp; Waveney Single Homelessness Project</t>
  </si>
  <si>
    <t>Kings Lynn &amp; West Norfolk Borough Council</t>
  </si>
  <si>
    <t>St John's Housing Trust - Bond</t>
  </si>
  <si>
    <t>Homelessness &amp; Advice</t>
  </si>
  <si>
    <t>Homelessness &amp; Advice staffing</t>
  </si>
  <si>
    <t>Finance code</t>
  </si>
  <si>
    <t>3201/79999</t>
  </si>
  <si>
    <t>3216/79999</t>
  </si>
  <si>
    <t>Waveney District Council</t>
  </si>
  <si>
    <t>NOTE: B&amp;B &amp; TA accomodation costs are identified seperatly within the FOI</t>
  </si>
  <si>
    <t>Externally Funded Total</t>
  </si>
  <si>
    <t>Internally Funded Total</t>
  </si>
  <si>
    <t>Suffolk Coastal District Council</t>
  </si>
  <si>
    <t>Homelessness &amp; Advice &amp; Staffing</t>
  </si>
  <si>
    <t>10601+10691/79999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</si>
</sst>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b/>
      <sz val="1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33">
    <xf numFmtId="0" fontId="0" fillId="0" borderId="0" xfId="0"/>
    <xf numFmtId="0" fontId="6" fillId="0" borderId="0" xfId="0" applyFont="1"/>
    <xf numFmtId="43" fontId="2" fillId="0" borderId="2" xfId="0" applyNumberFormat="1" applyFont="1" applyBorder="1"/>
    <xf numFmtId="0" fontId="0" fillId="0" borderId="8" xfId="0" applyBorder="1"/>
    <xf numFmtId="43" fontId="0" fillId="0" borderId="0" xfId="1" applyFont="1" applyBorder="1"/>
    <xf numFmtId="0" fontId="0" fillId="0" borderId="0" xfId="0" applyBorder="1"/>
    <xf numFmtId="43" fontId="0" fillId="0" borderId="3" xfId="1" applyFont="1" applyBorder="1"/>
    <xf numFmtId="0" fontId="0" fillId="0" borderId="3" xfId="0" applyBorder="1"/>
    <xf numFmtId="43" fontId="0" fillId="0" borderId="9" xfId="1" applyFont="1" applyBorder="1"/>
    <xf numFmtId="0" fontId="0" fillId="0" borderId="1" xfId="0" applyBorder="1"/>
    <xf numFmtId="0" fontId="0" fillId="0" borderId="10" xfId="0" applyBorder="1"/>
    <xf numFmtId="0" fontId="0" fillId="0" borderId="9" xfId="0" applyBorder="1"/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11" xfId="0" applyBorder="1"/>
    <xf numFmtId="0" fontId="5" fillId="0" borderId="11" xfId="2" applyFont="1" applyFill="1" applyBorder="1" applyAlignment="1">
      <alignment horizontal="left"/>
    </xf>
    <xf numFmtId="0" fontId="5" fillId="0" borderId="11" xfId="5" applyFont="1" applyFill="1" applyBorder="1" applyAlignment="1">
      <alignment horizontal="left"/>
    </xf>
    <xf numFmtId="43" fontId="4" fillId="0" borderId="0" xfId="4" applyFont="1" applyBorder="1" applyAlignment="1"/>
    <xf numFmtId="0" fontId="0" fillId="0" borderId="11" xfId="0" applyFill="1" applyBorder="1" applyAlignment="1">
      <alignment horizontal="left"/>
    </xf>
    <xf numFmtId="43" fontId="5" fillId="0" borderId="0" xfId="1" applyFont="1" applyBorder="1" applyAlignment="1"/>
    <xf numFmtId="43" fontId="4" fillId="0" borderId="0" xfId="5" applyNumberFormat="1" applyBorder="1"/>
    <xf numFmtId="4" fontId="0" fillId="0" borderId="0" xfId="0" applyNumberFormat="1" applyBorder="1"/>
    <xf numFmtId="0" fontId="0" fillId="0" borderId="12" xfId="0" applyBorder="1"/>
    <xf numFmtId="43" fontId="0" fillId="0" borderId="13" xfId="1" applyFont="1" applyBorder="1"/>
    <xf numFmtId="0" fontId="0" fillId="0" borderId="14" xfId="0" applyBorder="1"/>
    <xf numFmtId="43" fontId="0" fillId="0" borderId="1" xfId="1" applyFont="1" applyBorder="1"/>
    <xf numFmtId="0" fontId="0" fillId="0" borderId="15" xfId="0" applyBorder="1"/>
    <xf numFmtId="43" fontId="2" fillId="0" borderId="1" xfId="1" applyFont="1" applyBorder="1"/>
    <xf numFmtId="0" fontId="2" fillId="0" borderId="4" xfId="0" applyFont="1" applyFill="1" applyBorder="1" applyAlignment="1">
      <alignment horizontal="right"/>
    </xf>
    <xf numFmtId="0" fontId="9" fillId="0" borderId="4" xfId="5" applyFont="1" applyFill="1" applyBorder="1" applyAlignment="1">
      <alignment horizontal="right"/>
    </xf>
    <xf numFmtId="43" fontId="10" fillId="0" borderId="0" xfId="4" applyFont="1" applyBorder="1" applyAlignment="1"/>
  </cellXfs>
  <cellStyles count="6">
    <cellStyle name="Comma" xfId="1" builtinId="3"/>
    <cellStyle name="Comma 2" xfId="4"/>
    <cellStyle name="Comma 3" xfId="3"/>
    <cellStyle name="Normal" xfId="0" builtinId="0"/>
    <cellStyle name="Normal 2" xfId="2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A16" sqref="A16"/>
    </sheetView>
  </sheetViews>
  <sheetFormatPr defaultRowHeight="15" x14ac:dyDescent="0.25"/>
  <cols>
    <col min="1" max="1" width="18.140625" bestFit="1" customWidth="1"/>
    <col min="2" max="2" width="59" customWidth="1"/>
    <col min="3" max="11" width="11.5703125" bestFit="1" customWidth="1"/>
    <col min="12" max="12" width="4.140625" customWidth="1"/>
    <col min="13" max="13" width="52.42578125" bestFit="1" customWidth="1"/>
  </cols>
  <sheetData>
    <row r="1" spans="1:13" x14ac:dyDescent="0.25">
      <c r="B1" s="1" t="s">
        <v>13</v>
      </c>
    </row>
    <row r="2" spans="1:13" x14ac:dyDescent="0.25">
      <c r="B2" t="s">
        <v>14</v>
      </c>
    </row>
    <row r="3" spans="1:13" x14ac:dyDescent="0.25">
      <c r="B3" t="s">
        <v>15</v>
      </c>
    </row>
    <row r="5" spans="1:13" x14ac:dyDescent="0.25">
      <c r="B5" s="15" t="s">
        <v>0</v>
      </c>
      <c r="C5" s="13" t="s">
        <v>1</v>
      </c>
      <c r="D5" s="13" t="s">
        <v>2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3" t="s">
        <v>8</v>
      </c>
      <c r="K5" s="13" t="s">
        <v>9</v>
      </c>
      <c r="L5" s="12"/>
      <c r="M5" s="14" t="s">
        <v>11</v>
      </c>
    </row>
    <row r="6" spans="1:13" x14ac:dyDescent="0.25">
      <c r="B6" s="16" t="s">
        <v>12</v>
      </c>
      <c r="C6" s="4">
        <v>29162.91</v>
      </c>
      <c r="D6" s="4">
        <v>23974.74</v>
      </c>
      <c r="E6" s="4">
        <v>26842.57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3"/>
      <c r="M6" s="6" t="s">
        <v>10</v>
      </c>
    </row>
    <row r="7" spans="1:13" x14ac:dyDescent="0.25">
      <c r="B7" s="17" t="s">
        <v>18</v>
      </c>
      <c r="C7" s="4">
        <v>9500</v>
      </c>
      <c r="D7" s="4">
        <v>9000</v>
      </c>
      <c r="E7" s="4">
        <v>9000</v>
      </c>
      <c r="F7" s="4">
        <v>8500</v>
      </c>
      <c r="G7" s="4">
        <v>8500</v>
      </c>
      <c r="H7" s="4">
        <v>0</v>
      </c>
      <c r="I7" s="4">
        <v>0</v>
      </c>
      <c r="J7" s="4">
        <v>0</v>
      </c>
      <c r="K7" s="4">
        <v>0</v>
      </c>
      <c r="L7" s="3"/>
      <c r="M7" s="6" t="s">
        <v>10</v>
      </c>
    </row>
    <row r="8" spans="1:13" x14ac:dyDescent="0.25">
      <c r="B8" s="18" t="s">
        <v>16</v>
      </c>
      <c r="C8" s="4">
        <v>2730.28</v>
      </c>
      <c r="D8" s="4">
        <v>2495</v>
      </c>
      <c r="E8" s="4">
        <v>1150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3"/>
      <c r="M8" s="6" t="s">
        <v>10</v>
      </c>
    </row>
    <row r="9" spans="1:13" x14ac:dyDescent="0.25">
      <c r="B9" s="16"/>
      <c r="C9" s="5"/>
      <c r="D9" s="5"/>
      <c r="E9" s="5"/>
      <c r="F9" s="5"/>
      <c r="G9" s="5"/>
      <c r="H9" s="5"/>
      <c r="I9" s="5"/>
      <c r="J9" s="5"/>
      <c r="K9" s="5"/>
      <c r="L9" s="3"/>
      <c r="M9" s="7"/>
    </row>
    <row r="10" spans="1:13" x14ac:dyDescent="0.25">
      <c r="B10" s="31" t="s">
        <v>50</v>
      </c>
      <c r="C10" s="2">
        <f t="shared" ref="C10:K10" si="0">SUM(C6:C9)</f>
        <v>41393.19</v>
      </c>
      <c r="D10" s="2">
        <f t="shared" si="0"/>
        <v>35469.740000000005</v>
      </c>
      <c r="E10" s="2">
        <f t="shared" si="0"/>
        <v>36992.57</v>
      </c>
      <c r="F10" s="2">
        <f t="shared" si="0"/>
        <v>8500</v>
      </c>
      <c r="G10" s="2">
        <f t="shared" si="0"/>
        <v>8500</v>
      </c>
      <c r="H10" s="2">
        <f t="shared" si="0"/>
        <v>0</v>
      </c>
      <c r="I10" s="2">
        <f t="shared" si="0"/>
        <v>0</v>
      </c>
      <c r="J10" s="2">
        <f t="shared" si="0"/>
        <v>0</v>
      </c>
      <c r="K10" s="2">
        <f t="shared" si="0"/>
        <v>0</v>
      </c>
      <c r="L10" s="11"/>
      <c r="M10" s="10"/>
    </row>
    <row r="11" spans="1:13" x14ac:dyDescent="0.25">
      <c r="B11" s="3"/>
      <c r="C11" s="5"/>
      <c r="D11" s="5"/>
      <c r="E11" s="5"/>
      <c r="F11" s="5"/>
      <c r="G11" s="5"/>
      <c r="H11" s="5"/>
      <c r="I11" s="5"/>
      <c r="J11" s="5"/>
      <c r="K11" s="5"/>
      <c r="L11" s="5"/>
      <c r="M11" s="7"/>
    </row>
    <row r="12" spans="1:13" x14ac:dyDescent="0.25"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10"/>
    </row>
    <row r="15" spans="1:13" x14ac:dyDescent="0.25">
      <c r="A15" t="s">
        <v>45</v>
      </c>
      <c r="B15" s="15" t="s">
        <v>0</v>
      </c>
      <c r="C15" s="13" t="s">
        <v>1</v>
      </c>
      <c r="D15" s="13" t="s">
        <v>2</v>
      </c>
      <c r="E15" s="13" t="s">
        <v>3</v>
      </c>
      <c r="F15" s="13" t="s">
        <v>4</v>
      </c>
      <c r="G15" s="13" t="s">
        <v>5</v>
      </c>
      <c r="H15" s="13" t="s">
        <v>6</v>
      </c>
      <c r="I15" s="13" t="s">
        <v>7</v>
      </c>
      <c r="J15" s="13" t="s">
        <v>8</v>
      </c>
      <c r="K15" s="13" t="s">
        <v>9</v>
      </c>
      <c r="L15" s="12"/>
      <c r="M15" s="14" t="s">
        <v>11</v>
      </c>
    </row>
    <row r="16" spans="1:13" x14ac:dyDescent="0.25">
      <c r="A16" t="s">
        <v>54</v>
      </c>
      <c r="B16" s="28" t="s">
        <v>53</v>
      </c>
      <c r="C16" s="25">
        <f>360239.93-53294.48</f>
        <v>306945.45</v>
      </c>
      <c r="D16" s="25">
        <v>344040.94</v>
      </c>
      <c r="E16" s="25">
        <f>76695.4+187897.15</f>
        <v>264592.55</v>
      </c>
      <c r="F16" s="25">
        <v>294743.08</v>
      </c>
      <c r="G16" s="25">
        <f>257492.98-120</f>
        <v>257372.98</v>
      </c>
      <c r="H16" s="25">
        <f>291163.4-11105.96</f>
        <v>280057.44</v>
      </c>
      <c r="I16" s="25">
        <v>295907.67</v>
      </c>
      <c r="J16" s="25">
        <v>299019.32</v>
      </c>
      <c r="K16" s="25">
        <f>284433.16-33318.1</f>
        <v>251115.05999999997</v>
      </c>
      <c r="L16" s="24"/>
      <c r="M16" s="26" t="s">
        <v>52</v>
      </c>
    </row>
    <row r="17" spans="2:13" x14ac:dyDescent="0.25">
      <c r="B17" s="30" t="s">
        <v>51</v>
      </c>
      <c r="C17" s="29">
        <f t="shared" ref="C17:K17" si="1">SUM(C16:C16)</f>
        <v>306945.45</v>
      </c>
      <c r="D17" s="29">
        <f t="shared" si="1"/>
        <v>344040.94</v>
      </c>
      <c r="E17" s="29">
        <f t="shared" si="1"/>
        <v>264592.55</v>
      </c>
      <c r="F17" s="29">
        <f t="shared" si="1"/>
        <v>294743.08</v>
      </c>
      <c r="G17" s="29">
        <f t="shared" si="1"/>
        <v>257372.98</v>
      </c>
      <c r="H17" s="29">
        <f t="shared" si="1"/>
        <v>280057.44</v>
      </c>
      <c r="I17" s="29">
        <f t="shared" si="1"/>
        <v>295907.67</v>
      </c>
      <c r="J17" s="29">
        <f t="shared" si="1"/>
        <v>299019.32</v>
      </c>
      <c r="K17" s="29">
        <f t="shared" si="1"/>
        <v>251115.05999999997</v>
      </c>
      <c r="L17" s="11"/>
      <c r="M17" s="10"/>
    </row>
    <row r="19" spans="2:13" x14ac:dyDescent="0.25">
      <c r="B19" t="s">
        <v>49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8"/>
  <sheetViews>
    <sheetView workbookViewId="0">
      <selection activeCell="H31" sqref="H31"/>
    </sheetView>
  </sheetViews>
  <sheetFormatPr defaultRowHeight="15" x14ac:dyDescent="0.25"/>
  <cols>
    <col min="1" max="1" width="12.5703125" bestFit="1" customWidth="1"/>
    <col min="2" max="2" width="59" customWidth="1"/>
    <col min="3" max="4" width="11.7109375" bestFit="1" customWidth="1"/>
    <col min="5" max="6" width="11.5703125" bestFit="1" customWidth="1"/>
    <col min="7" max="7" width="11.7109375" bestFit="1" customWidth="1"/>
    <col min="8" max="10" width="11.5703125" bestFit="1" customWidth="1"/>
    <col min="12" max="12" width="4.140625" customWidth="1"/>
    <col min="13" max="13" width="52.42578125" bestFit="1" customWidth="1"/>
  </cols>
  <sheetData>
    <row r="1" spans="2:13" x14ac:dyDescent="0.25">
      <c r="B1" s="1" t="s">
        <v>13</v>
      </c>
    </row>
    <row r="2" spans="2:13" x14ac:dyDescent="0.25">
      <c r="B2" t="s">
        <v>14</v>
      </c>
    </row>
    <row r="3" spans="2:13" x14ac:dyDescent="0.25">
      <c r="B3" t="s">
        <v>15</v>
      </c>
    </row>
    <row r="5" spans="2:13" x14ac:dyDescent="0.25">
      <c r="B5" s="15" t="s">
        <v>0</v>
      </c>
      <c r="C5" s="13" t="s">
        <v>1</v>
      </c>
      <c r="D5" s="13" t="s">
        <v>2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3" t="s">
        <v>8</v>
      </c>
      <c r="K5" s="13" t="s">
        <v>9</v>
      </c>
      <c r="L5" s="12"/>
      <c r="M5" s="14" t="s">
        <v>11</v>
      </c>
    </row>
    <row r="6" spans="2:13" x14ac:dyDescent="0.25">
      <c r="B6" s="16" t="s">
        <v>19</v>
      </c>
      <c r="C6" s="4">
        <v>65000</v>
      </c>
      <c r="D6" s="4">
        <f>17500+625+5000</f>
        <v>23125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 t="s">
        <v>20</v>
      </c>
      <c r="L6" s="3"/>
      <c r="M6" s="6" t="s">
        <v>21</v>
      </c>
    </row>
    <row r="7" spans="2:13" x14ac:dyDescent="0.25">
      <c r="B7" s="16" t="s">
        <v>22</v>
      </c>
      <c r="C7" s="4">
        <v>5000</v>
      </c>
      <c r="D7" s="4">
        <v>5000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 t="s">
        <v>20</v>
      </c>
      <c r="L7" s="3"/>
      <c r="M7" s="6" t="s">
        <v>23</v>
      </c>
    </row>
    <row r="8" spans="2:13" x14ac:dyDescent="0.25">
      <c r="B8" s="16" t="s">
        <v>24</v>
      </c>
      <c r="C8" s="4">
        <v>30000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 t="s">
        <v>20</v>
      </c>
      <c r="L8" s="3"/>
      <c r="M8" s="6" t="s">
        <v>23</v>
      </c>
    </row>
    <row r="9" spans="2:13" x14ac:dyDescent="0.25">
      <c r="B9" s="16" t="s">
        <v>25</v>
      </c>
      <c r="C9" s="32">
        <f>9687.91+77.5</f>
        <v>9765.41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 t="s">
        <v>20</v>
      </c>
      <c r="L9" s="3"/>
      <c r="M9" s="6" t="s">
        <v>23</v>
      </c>
    </row>
    <row r="10" spans="2:13" x14ac:dyDescent="0.25">
      <c r="B10" s="16" t="s">
        <v>26</v>
      </c>
      <c r="C10" s="4">
        <v>16026.26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 t="s">
        <v>20</v>
      </c>
      <c r="L10" s="3"/>
      <c r="M10" s="6" t="s">
        <v>27</v>
      </c>
    </row>
    <row r="11" spans="2:13" x14ac:dyDescent="0.25">
      <c r="B11" s="16" t="s">
        <v>28</v>
      </c>
      <c r="C11" s="4">
        <v>24750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 t="s">
        <v>20</v>
      </c>
      <c r="L11" s="3"/>
      <c r="M11" s="6" t="s">
        <v>27</v>
      </c>
    </row>
    <row r="12" spans="2:13" x14ac:dyDescent="0.25">
      <c r="B12" s="16" t="s">
        <v>29</v>
      </c>
      <c r="C12" s="4">
        <v>38000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 t="s">
        <v>20</v>
      </c>
      <c r="L12" s="3"/>
      <c r="M12" s="6" t="s">
        <v>30</v>
      </c>
    </row>
    <row r="13" spans="2:13" x14ac:dyDescent="0.25">
      <c r="B13" s="16" t="s">
        <v>12</v>
      </c>
      <c r="C13" s="4">
        <v>37729.33</v>
      </c>
      <c r="D13" s="4">
        <v>25230.48</v>
      </c>
      <c r="E13" s="4">
        <v>15226.96</v>
      </c>
      <c r="F13" s="4">
        <v>24963.200000000001</v>
      </c>
      <c r="G13" s="4">
        <v>25182.62</v>
      </c>
      <c r="H13" s="4">
        <v>30235.82</v>
      </c>
      <c r="I13" s="4">
        <v>0</v>
      </c>
      <c r="J13" s="4">
        <v>13482.04</v>
      </c>
      <c r="K13" s="4" t="s">
        <v>20</v>
      </c>
      <c r="L13" s="3"/>
      <c r="M13" s="6" t="s">
        <v>10</v>
      </c>
    </row>
    <row r="14" spans="2:13" x14ac:dyDescent="0.25">
      <c r="B14" s="17" t="s">
        <v>31</v>
      </c>
      <c r="C14" s="4">
        <v>4400</v>
      </c>
      <c r="D14" s="4">
        <v>0</v>
      </c>
      <c r="E14" s="19">
        <v>1784.64</v>
      </c>
      <c r="F14" s="19">
        <v>1784.64</v>
      </c>
      <c r="G14" s="4">
        <v>1732.72</v>
      </c>
      <c r="H14" s="4">
        <v>1732.72</v>
      </c>
      <c r="I14" s="4">
        <v>1619.2</v>
      </c>
      <c r="J14" s="4">
        <v>0</v>
      </c>
      <c r="K14" s="4" t="s">
        <v>20</v>
      </c>
      <c r="L14" s="3"/>
      <c r="M14" s="6" t="s">
        <v>10</v>
      </c>
    </row>
    <row r="15" spans="2:13" x14ac:dyDescent="0.25">
      <c r="B15" s="17" t="s">
        <v>32</v>
      </c>
      <c r="C15" s="4">
        <v>9500</v>
      </c>
      <c r="D15" s="4">
        <v>9500</v>
      </c>
      <c r="E15" s="4">
        <v>9500</v>
      </c>
      <c r="F15" s="4">
        <v>9500</v>
      </c>
      <c r="G15" s="4">
        <v>9500</v>
      </c>
      <c r="H15" s="4">
        <v>0</v>
      </c>
      <c r="I15" s="4">
        <v>0</v>
      </c>
      <c r="J15" s="4">
        <v>0</v>
      </c>
      <c r="K15" s="4" t="s">
        <v>20</v>
      </c>
      <c r="L15" s="3"/>
      <c r="M15" s="6" t="s">
        <v>10</v>
      </c>
    </row>
    <row r="16" spans="2:13" x14ac:dyDescent="0.25">
      <c r="B16" s="17" t="s">
        <v>33</v>
      </c>
      <c r="C16" s="4">
        <v>16000</v>
      </c>
      <c r="D16" s="4">
        <v>16000</v>
      </c>
      <c r="E16" s="4">
        <v>16000</v>
      </c>
      <c r="F16" s="4">
        <v>15000</v>
      </c>
      <c r="G16" s="4">
        <v>15000</v>
      </c>
      <c r="H16" s="4">
        <v>15000</v>
      </c>
      <c r="I16" s="4">
        <v>7500</v>
      </c>
      <c r="J16" s="4">
        <v>0</v>
      </c>
      <c r="K16" s="4" t="s">
        <v>20</v>
      </c>
      <c r="L16" s="3"/>
      <c r="M16" s="6" t="s">
        <v>10</v>
      </c>
    </row>
    <row r="17" spans="2:13" x14ac:dyDescent="0.25">
      <c r="B17" s="20" t="s">
        <v>34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15000</v>
      </c>
      <c r="J17" s="4">
        <v>10100</v>
      </c>
      <c r="K17" s="4" t="s">
        <v>20</v>
      </c>
      <c r="L17" s="3"/>
      <c r="M17" s="6" t="s">
        <v>10</v>
      </c>
    </row>
    <row r="18" spans="2:13" x14ac:dyDescent="0.25">
      <c r="B18" s="20" t="s">
        <v>35</v>
      </c>
      <c r="C18" s="4">
        <v>0</v>
      </c>
      <c r="D18" s="4">
        <v>0</v>
      </c>
      <c r="E18" s="4">
        <v>0</v>
      </c>
      <c r="F18" s="4">
        <v>0</v>
      </c>
      <c r="G18" s="4">
        <v>1500</v>
      </c>
      <c r="H18" s="4">
        <v>2375</v>
      </c>
      <c r="I18" s="4">
        <v>2500</v>
      </c>
      <c r="J18" s="4">
        <v>2500</v>
      </c>
      <c r="K18" s="4" t="s">
        <v>20</v>
      </c>
      <c r="L18" s="3"/>
      <c r="M18" s="6" t="s">
        <v>10</v>
      </c>
    </row>
    <row r="19" spans="2:13" x14ac:dyDescent="0.25">
      <c r="B19" s="18" t="s">
        <v>36</v>
      </c>
      <c r="C19" s="4">
        <v>12500</v>
      </c>
      <c r="D19" s="4">
        <v>12500</v>
      </c>
      <c r="E19" s="4">
        <v>12500</v>
      </c>
      <c r="F19" s="4">
        <v>12500</v>
      </c>
      <c r="G19" s="4">
        <v>12500</v>
      </c>
      <c r="H19" s="4">
        <v>12500</v>
      </c>
      <c r="I19" s="4">
        <v>10000</v>
      </c>
      <c r="J19" s="4">
        <v>0</v>
      </c>
      <c r="K19" s="4" t="s">
        <v>20</v>
      </c>
      <c r="L19" s="3"/>
      <c r="M19" s="6" t="s">
        <v>10</v>
      </c>
    </row>
    <row r="20" spans="2:13" x14ac:dyDescent="0.25">
      <c r="B20" s="18" t="s">
        <v>37</v>
      </c>
      <c r="C20" s="4">
        <v>16000</v>
      </c>
      <c r="D20" s="4">
        <v>15250</v>
      </c>
      <c r="E20" s="4">
        <v>15000</v>
      </c>
      <c r="F20" s="4">
        <v>15000</v>
      </c>
      <c r="G20" s="4">
        <v>17730</v>
      </c>
      <c r="H20" s="19">
        <v>15100</v>
      </c>
      <c r="I20" s="4">
        <v>0</v>
      </c>
      <c r="J20" s="4">
        <v>0</v>
      </c>
      <c r="K20" s="4" t="s">
        <v>20</v>
      </c>
      <c r="L20" s="3"/>
      <c r="M20" s="6" t="s">
        <v>10</v>
      </c>
    </row>
    <row r="21" spans="2:13" x14ac:dyDescent="0.25">
      <c r="B21" s="18" t="s">
        <v>38</v>
      </c>
      <c r="C21" s="21">
        <v>24092.639999999999</v>
      </c>
      <c r="D21" s="4">
        <v>11542.4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 t="s">
        <v>20</v>
      </c>
      <c r="L21" s="3"/>
      <c r="M21" s="6" t="s">
        <v>10</v>
      </c>
    </row>
    <row r="22" spans="2:13" x14ac:dyDescent="0.25">
      <c r="B22" s="18" t="s">
        <v>16</v>
      </c>
      <c r="C22" s="4">
        <v>0</v>
      </c>
      <c r="D22" s="4">
        <v>0</v>
      </c>
      <c r="E22" s="4">
        <v>12116.28</v>
      </c>
      <c r="F22" s="4">
        <v>7622.66</v>
      </c>
      <c r="G22" s="4">
        <v>11588.82</v>
      </c>
      <c r="H22" s="4">
        <v>0</v>
      </c>
      <c r="I22" s="4">
        <v>0</v>
      </c>
      <c r="J22" s="4">
        <v>0</v>
      </c>
      <c r="K22" s="4" t="s">
        <v>20</v>
      </c>
      <c r="L22" s="3"/>
      <c r="M22" s="6" t="s">
        <v>10</v>
      </c>
    </row>
    <row r="23" spans="2:13" x14ac:dyDescent="0.25">
      <c r="B23" s="18" t="s">
        <v>39</v>
      </c>
      <c r="C23" s="22">
        <v>4553.47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 t="s">
        <v>20</v>
      </c>
      <c r="L23" s="3"/>
      <c r="M23" s="6" t="s">
        <v>30</v>
      </c>
    </row>
    <row r="24" spans="2:13" x14ac:dyDescent="0.25">
      <c r="B24" s="18" t="s">
        <v>40</v>
      </c>
      <c r="C24" s="4">
        <v>0</v>
      </c>
      <c r="D24" s="4">
        <v>0</v>
      </c>
      <c r="E24" s="4">
        <v>5803.15</v>
      </c>
      <c r="F24" s="4">
        <v>8223.1299999999992</v>
      </c>
      <c r="G24" s="4">
        <v>14618</v>
      </c>
      <c r="H24" s="4">
        <v>1155</v>
      </c>
      <c r="I24" s="4">
        <v>0</v>
      </c>
      <c r="J24" s="4">
        <v>0</v>
      </c>
      <c r="K24" s="4" t="s">
        <v>20</v>
      </c>
      <c r="L24" s="3"/>
      <c r="M24" s="6" t="s">
        <v>41</v>
      </c>
    </row>
    <row r="25" spans="2:13" x14ac:dyDescent="0.25">
      <c r="B25" s="20" t="s">
        <v>42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8000</v>
      </c>
      <c r="I25" s="4">
        <v>0</v>
      </c>
      <c r="J25" s="23">
        <v>9240</v>
      </c>
      <c r="K25" s="4" t="s">
        <v>20</v>
      </c>
      <c r="L25" s="3"/>
      <c r="M25" s="6" t="s">
        <v>10</v>
      </c>
    </row>
    <row r="26" spans="2:13" x14ac:dyDescent="0.25">
      <c r="B26" s="16"/>
      <c r="C26" s="5"/>
      <c r="D26" s="5"/>
      <c r="E26" s="5"/>
      <c r="F26" s="5"/>
      <c r="G26" s="5"/>
      <c r="H26" s="5"/>
      <c r="I26" s="5"/>
      <c r="J26" s="5"/>
      <c r="K26" s="5"/>
      <c r="L26" s="3"/>
      <c r="M26" s="7"/>
    </row>
    <row r="27" spans="2:13" x14ac:dyDescent="0.25">
      <c r="B27" s="31" t="s">
        <v>50</v>
      </c>
      <c r="C27" s="2">
        <f>SUM(C6:C26)</f>
        <v>313317.11</v>
      </c>
      <c r="D27" s="2">
        <f t="shared" ref="D27:K27" si="0">SUM(D6:D26)</f>
        <v>118147.87999999999</v>
      </c>
      <c r="E27" s="2">
        <f t="shared" si="0"/>
        <v>87931.03</v>
      </c>
      <c r="F27" s="2">
        <f t="shared" si="0"/>
        <v>94593.63</v>
      </c>
      <c r="G27" s="2">
        <f t="shared" si="0"/>
        <v>109352.16</v>
      </c>
      <c r="H27" s="2">
        <f t="shared" si="0"/>
        <v>86098.540000000008</v>
      </c>
      <c r="I27" s="2">
        <f t="shared" si="0"/>
        <v>36619.199999999997</v>
      </c>
      <c r="J27" s="2">
        <f t="shared" si="0"/>
        <v>35322.04</v>
      </c>
      <c r="K27" s="2">
        <f t="shared" si="0"/>
        <v>0</v>
      </c>
      <c r="L27" s="11"/>
      <c r="M27" s="10"/>
    </row>
    <row r="28" spans="2:13" x14ac:dyDescent="0.25">
      <c r="B28" s="3"/>
      <c r="C28" s="5"/>
      <c r="D28" s="5"/>
      <c r="E28" s="5"/>
      <c r="F28" s="5"/>
      <c r="G28" s="5"/>
      <c r="H28" s="5"/>
      <c r="I28" s="5"/>
      <c r="J28" s="5"/>
      <c r="K28" s="5"/>
      <c r="L28" s="5"/>
      <c r="M28" s="7"/>
    </row>
    <row r="29" spans="2:13" x14ac:dyDescent="0.25">
      <c r="B29" s="8" t="s">
        <v>17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10"/>
    </row>
    <row r="33" spans="1:13" x14ac:dyDescent="0.25">
      <c r="A33" t="s">
        <v>45</v>
      </c>
      <c r="B33" s="15" t="s">
        <v>0</v>
      </c>
      <c r="C33" s="13" t="s">
        <v>1</v>
      </c>
      <c r="D33" s="13" t="s">
        <v>2</v>
      </c>
      <c r="E33" s="13" t="s">
        <v>3</v>
      </c>
      <c r="F33" s="13" t="s">
        <v>4</v>
      </c>
      <c r="G33" s="13" t="s">
        <v>5</v>
      </c>
      <c r="H33" s="13" t="s">
        <v>6</v>
      </c>
      <c r="I33" s="13" t="s">
        <v>7</v>
      </c>
      <c r="J33" s="13" t="s">
        <v>8</v>
      </c>
      <c r="K33" s="13" t="s">
        <v>9</v>
      </c>
      <c r="L33" s="12"/>
      <c r="M33" s="14" t="s">
        <v>11</v>
      </c>
    </row>
    <row r="34" spans="1:13" x14ac:dyDescent="0.25">
      <c r="A34" t="s">
        <v>47</v>
      </c>
      <c r="B34" s="28" t="s">
        <v>43</v>
      </c>
      <c r="C34" s="25">
        <v>11427.61</v>
      </c>
      <c r="D34" s="25">
        <v>10669.87</v>
      </c>
      <c r="E34" s="25">
        <v>4633.25</v>
      </c>
      <c r="F34" s="25">
        <v>16973.75</v>
      </c>
      <c r="G34" s="25">
        <v>0</v>
      </c>
      <c r="H34" s="25">
        <v>0</v>
      </c>
      <c r="I34" s="25">
        <v>0</v>
      </c>
      <c r="J34" s="25">
        <v>0</v>
      </c>
      <c r="K34" s="25" t="s">
        <v>20</v>
      </c>
      <c r="L34" s="24"/>
      <c r="M34" s="26" t="s">
        <v>48</v>
      </c>
    </row>
    <row r="35" spans="1:13" x14ac:dyDescent="0.25">
      <c r="A35" t="s">
        <v>46</v>
      </c>
      <c r="B35" s="16" t="s">
        <v>44</v>
      </c>
      <c r="C35" s="27">
        <v>380267.63</v>
      </c>
      <c r="D35" s="27">
        <v>298126.87</v>
      </c>
      <c r="E35" s="27">
        <v>309810.77</v>
      </c>
      <c r="F35" s="27">
        <v>281550.78000000003</v>
      </c>
      <c r="G35" s="27">
        <v>297452.81</v>
      </c>
      <c r="H35" s="27">
        <v>295307.3</v>
      </c>
      <c r="I35" s="27">
        <v>272608.74</v>
      </c>
      <c r="J35" s="27">
        <v>303111.45</v>
      </c>
      <c r="K35" s="27" t="s">
        <v>20</v>
      </c>
      <c r="L35" s="11"/>
      <c r="M35" s="10" t="s">
        <v>48</v>
      </c>
    </row>
    <row r="36" spans="1:13" x14ac:dyDescent="0.25">
      <c r="B36" s="30" t="s">
        <v>51</v>
      </c>
      <c r="C36" s="29">
        <f>SUM(C34:C35)</f>
        <v>391695.24</v>
      </c>
      <c r="D36" s="29">
        <f t="shared" ref="D36:K36" si="1">SUM(D34:D35)</f>
        <v>308796.74</v>
      </c>
      <c r="E36" s="29">
        <f t="shared" si="1"/>
        <v>314444.02</v>
      </c>
      <c r="F36" s="29">
        <f t="shared" si="1"/>
        <v>298524.53000000003</v>
      </c>
      <c r="G36" s="29">
        <f t="shared" si="1"/>
        <v>297452.81</v>
      </c>
      <c r="H36" s="29">
        <f t="shared" si="1"/>
        <v>295307.3</v>
      </c>
      <c r="I36" s="29">
        <f t="shared" si="1"/>
        <v>272608.74</v>
      </c>
      <c r="J36" s="29">
        <f t="shared" si="1"/>
        <v>303111.45</v>
      </c>
      <c r="K36" s="29">
        <f t="shared" si="1"/>
        <v>0</v>
      </c>
      <c r="L36" s="11"/>
      <c r="M36" s="10"/>
    </row>
    <row r="38" spans="1:13" x14ac:dyDescent="0.25">
      <c r="B38" t="s">
        <v>49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SCDC</vt:lpstr>
      <vt:lpstr>WDC</vt:lpstr>
    </vt:vector>
  </TitlesOfParts>
  <Company>East Suffolk Partnership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Amber Welham</dc:creator>
  <cp:lastModifiedBy>Angela Haye</cp:lastModifiedBy>
  <dcterms:created xsi:type="dcterms:W3CDTF">2018-03-06T13:12:58Z</dcterms:created>
  <dcterms:modified xsi:type="dcterms:W3CDTF">2018-05-03T14:36:39Z</dcterms:modified>
</cp:coreProperties>
</file>